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2/Anual 2022/"/>
    </mc:Choice>
  </mc:AlternateContent>
  <xr:revisionPtr revIDLastSave="87" documentId="8_{867CA628-A008-4D5A-837E-E66A58E74C51}" xr6:coauthVersionLast="45" xr6:coauthVersionMax="47" xr10:uidLastSave="{9B549C9B-8326-4517-B11D-C0BFD7682C82}"/>
  <bookViews>
    <workbookView showSheetTabs="0" xWindow="28680" yWindow="-120" windowWidth="29040" windowHeight="15840" tabRatio="795"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9" l="1"/>
  <c r="A7" i="5" l="1"/>
  <c r="A6" i="9" l="1"/>
  <c r="E7" i="8"/>
  <c r="A9" i="8"/>
  <c r="H19" i="8" l="1"/>
  <c r="H20" i="8"/>
  <c r="H31" i="8"/>
  <c r="H35" i="8"/>
  <c r="H13" i="8"/>
  <c r="H24" i="8"/>
  <c r="H22" i="8"/>
  <c r="H12" i="8"/>
  <c r="H17" i="8"/>
  <c r="H10" i="8"/>
  <c r="H28" i="8"/>
  <c r="H38" i="8"/>
  <c r="H21" i="8"/>
  <c r="H16" i="8"/>
  <c r="H14" i="8"/>
  <c r="H25" i="8"/>
  <c r="H30" i="8"/>
  <c r="H34" i="8"/>
  <c r="H29" i="8"/>
  <c r="H36" i="8"/>
  <c r="H18" i="8"/>
  <c r="H26" i="8"/>
  <c r="H37" i="8"/>
  <c r="H32" i="8"/>
  <c r="H15" i="8"/>
  <c r="H23" i="8"/>
  <c r="H33" i="8"/>
  <c r="H27" i="8"/>
  <c r="H11" i="8"/>
  <c r="C7" i="5" l="1"/>
  <c r="D7" i="5"/>
  <c r="E7" i="5"/>
  <c r="F7" i="5"/>
  <c r="A384" i="7" l="1"/>
  <c r="A465" i="7"/>
  <c r="A503" i="7"/>
  <c r="A499" i="7"/>
  <c r="A518" i="7"/>
  <c r="A477" i="7"/>
  <c r="A441" i="7"/>
  <c r="A408" i="7"/>
  <c r="A522" i="7"/>
  <c r="A470" i="7"/>
  <c r="A369" i="7"/>
  <c r="A391" i="7"/>
  <c r="A501" i="7"/>
  <c r="A482" i="7"/>
  <c r="A395" i="7"/>
  <c r="A497" i="7"/>
  <c r="A427" i="7"/>
  <c r="A394" i="7"/>
  <c r="A443" i="7"/>
  <c r="A414" i="7"/>
  <c r="A410" i="7"/>
  <c r="A451" i="7"/>
  <c r="A523" i="7"/>
  <c r="A373" i="7"/>
  <c r="A520" i="7"/>
  <c r="A355" i="7"/>
  <c r="A360" i="7"/>
  <c r="A517" i="7"/>
  <c r="A500" i="7"/>
  <c r="A444" i="7"/>
  <c r="A460" i="7"/>
  <c r="A483" i="7"/>
  <c r="A422" i="7"/>
  <c r="A374" i="7"/>
  <c r="A353" i="7"/>
  <c r="A392" i="7"/>
  <c r="A446" i="7"/>
  <c r="A356" i="7"/>
  <c r="A492" i="7"/>
  <c r="A415" i="7"/>
  <c r="A401" i="7"/>
  <c r="A435" i="7"/>
  <c r="A454" i="7"/>
  <c r="A513" i="7"/>
  <c r="A452" i="7"/>
  <c r="A365" i="7"/>
  <c r="A400" i="7"/>
  <c r="A455" i="7"/>
  <c r="A468" i="7"/>
  <c r="A463" i="7"/>
  <c r="A434" i="7"/>
  <c r="A445" i="7"/>
  <c r="A418" i="7"/>
  <c r="A411" i="7"/>
  <c r="A486" i="7"/>
  <c r="A433" i="7"/>
  <c r="A364" i="7"/>
  <c r="A496" i="7"/>
  <c r="A504" i="7"/>
  <c r="A406" i="7"/>
  <c r="A352" i="7"/>
  <c r="A476" i="7"/>
  <c r="A359" i="7"/>
  <c r="A403" i="7"/>
  <c r="A396" i="7"/>
  <c r="A412" i="7"/>
  <c r="A453" i="7"/>
  <c r="A430" i="7"/>
  <c r="A508" i="7"/>
  <c r="A358" i="7"/>
  <c r="A491" i="7"/>
  <c r="A461" i="7"/>
  <c r="A439" i="7"/>
  <c r="A510" i="7"/>
  <c r="A519" i="7"/>
  <c r="A429" i="7"/>
  <c r="A490" i="7"/>
  <c r="A498" i="7"/>
  <c r="A509" i="7"/>
  <c r="A448" i="7"/>
  <c r="A402" i="7"/>
  <c r="A472" i="7"/>
  <c r="A397" i="7"/>
  <c r="A423" i="7"/>
  <c r="A375" i="7"/>
  <c r="A417" i="7"/>
  <c r="A507" i="7"/>
  <c r="A361" i="7"/>
  <c r="A437" i="7"/>
  <c r="A399" i="7"/>
  <c r="A388" i="7"/>
  <c r="A458" i="7"/>
  <c r="A432" i="7"/>
  <c r="A407" i="7"/>
  <c r="A385" i="7"/>
  <c r="A367" i="7"/>
  <c r="A516" i="7"/>
  <c r="A378" i="7"/>
  <c r="A466" i="7"/>
  <c r="A479" i="7"/>
  <c r="A351" i="7"/>
  <c r="A488" i="7"/>
  <c r="A416" i="7"/>
  <c r="A419" i="7"/>
  <c r="A398" i="7"/>
  <c r="A436" i="7"/>
  <c r="A450" i="7"/>
  <c r="A380" i="7"/>
  <c r="A409" i="7"/>
  <c r="A487" i="7"/>
  <c r="A431" i="7"/>
  <c r="A386" i="7"/>
  <c r="A357" i="7"/>
  <c r="A379" i="7"/>
  <c r="A376" i="7"/>
  <c r="A494" i="7"/>
  <c r="A424" i="7"/>
  <c r="A514" i="7"/>
  <c r="A469" i="7"/>
  <c r="A389" i="7"/>
  <c r="A428" i="7"/>
  <c r="A438" i="7"/>
  <c r="A354" i="7"/>
  <c r="A457" i="7"/>
  <c r="A480" i="7"/>
  <c r="A493" i="7"/>
  <c r="A521" i="7"/>
  <c r="A390" i="7"/>
  <c r="A471" i="7"/>
  <c r="A447" i="7"/>
  <c r="A425" i="7"/>
  <c r="A362" i="7"/>
  <c r="A420" i="7"/>
  <c r="A377" i="7"/>
  <c r="A467" i="7"/>
  <c r="A495" i="7"/>
  <c r="A366" i="7"/>
  <c r="A511" i="7"/>
  <c r="A413" i="7"/>
  <c r="A421" i="7"/>
  <c r="A404" i="7"/>
  <c r="A370" i="7"/>
  <c r="A512" i="7"/>
  <c r="A524" i="7"/>
  <c r="A502" i="7"/>
  <c r="A449" i="7"/>
  <c r="A405" i="7"/>
  <c r="A440" i="7"/>
  <c r="A485" i="7"/>
  <c r="A371" i="7"/>
  <c r="A372" i="7"/>
  <c r="A363" i="7"/>
  <c r="A383" i="7"/>
  <c r="A462" i="7"/>
  <c r="A475" i="7"/>
  <c r="A393" i="7"/>
  <c r="A473" i="7"/>
  <c r="A484" i="7"/>
  <c r="A382" i="7"/>
  <c r="A515" i="7"/>
  <c r="A489" i="7"/>
  <c r="A387" i="7"/>
  <c r="A464" i="7"/>
  <c r="A481" i="7"/>
  <c r="A474" i="7"/>
  <c r="A381" i="7"/>
  <c r="A368" i="7"/>
  <c r="A442" i="7"/>
  <c r="A459" i="7"/>
  <c r="A478" i="7"/>
  <c r="A505" i="7"/>
  <c r="A456" i="7"/>
  <c r="A506" i="7"/>
  <c r="A426" i="7"/>
  <c r="A34" i="3"/>
  <c r="A36" i="3"/>
  <c r="A35" i="3"/>
  <c r="A38" i="3"/>
  <c r="A37" i="3"/>
  <c r="A33" i="3"/>
  <c r="A601" i="10"/>
  <c r="A705" i="10"/>
  <c r="A815" i="10"/>
  <c r="A653" i="10"/>
  <c r="A670" i="10"/>
  <c r="A577" i="10"/>
  <c r="A742" i="10"/>
  <c r="A689" i="10"/>
  <c r="A723" i="10"/>
  <c r="A728" i="10"/>
  <c r="A721" i="10"/>
  <c r="A819" i="10"/>
  <c r="A805" i="10"/>
  <c r="A622" i="10"/>
  <c r="A680" i="10"/>
  <c r="A626" i="10"/>
  <c r="A800" i="10"/>
  <c r="A712" i="10"/>
  <c r="A644" i="10"/>
  <c r="A771" i="10"/>
  <c r="A674" i="10"/>
  <c r="A732" i="10"/>
  <c r="A692" i="10"/>
  <c r="A581" i="10"/>
  <c r="A735" i="10"/>
  <c r="A586" i="10"/>
  <c r="A624" i="10"/>
  <c r="A825" i="10"/>
  <c r="A774" i="10"/>
  <c r="A782" i="10"/>
  <c r="A603" i="10"/>
  <c r="A590" i="10"/>
  <c r="A688" i="10"/>
  <c r="A702" i="10"/>
  <c r="A754" i="10"/>
  <c r="A633" i="10"/>
  <c r="A684" i="10"/>
  <c r="A655" i="10"/>
  <c r="A791" i="10"/>
  <c r="A618" i="10"/>
  <c r="A813" i="10"/>
  <c r="A585" i="10"/>
  <c r="A668" i="10"/>
  <c r="A796" i="10"/>
  <c r="A683" i="10"/>
  <c r="A700" i="10"/>
  <c r="A607" i="10"/>
  <c r="A647" i="10"/>
  <c r="A802" i="10"/>
  <c r="A641" i="10"/>
  <c r="A808" i="10"/>
  <c r="A751" i="10"/>
  <c r="A681" i="10"/>
  <c r="A574" i="10"/>
  <c r="A616" i="10"/>
  <c r="A608" i="10"/>
  <c r="A566" i="10"/>
  <c r="A766" i="10"/>
  <c r="A635" i="10"/>
  <c r="A763" i="10"/>
  <c r="A811" i="10"/>
  <c r="A717" i="10"/>
  <c r="A648" i="10"/>
  <c r="A753" i="10"/>
  <c r="A817" i="10"/>
  <c r="A593" i="10"/>
  <c r="A611" i="10"/>
  <c r="A777" i="10"/>
  <c r="A609" i="10"/>
  <c r="A801" i="10"/>
  <c r="A613" i="10"/>
  <c r="A776" i="10"/>
  <c r="A658" i="10"/>
  <c r="A645" i="10"/>
  <c r="A778" i="10"/>
  <c r="A561" i="10"/>
  <c r="A652" i="10"/>
  <c r="A745" i="10"/>
  <c r="A643" i="10"/>
  <c r="A638" i="10"/>
  <c r="A713" i="10"/>
  <c r="A598" i="10"/>
  <c r="A625" i="10"/>
  <c r="A765" i="10"/>
  <c r="A672" i="10"/>
  <c r="A665" i="10"/>
  <c r="A797" i="10"/>
  <c r="A752" i="10"/>
  <c r="A827" i="10"/>
  <c r="A830" i="10"/>
  <c r="A605" i="10"/>
  <c r="A695" i="10"/>
  <c r="A634" i="10"/>
  <c r="A573" i="10"/>
  <c r="A821" i="10"/>
  <c r="A697" i="10"/>
  <c r="A769" i="10"/>
  <c r="A698" i="10"/>
  <c r="A630" i="10"/>
  <c r="A775" i="10"/>
  <c r="A803" i="10"/>
  <c r="A746" i="10"/>
  <c r="A730" i="10"/>
  <c r="A580" i="10"/>
  <c r="A615" i="10"/>
  <c r="A812" i="10"/>
  <c r="A739" i="10"/>
  <c r="A583" i="10"/>
  <c r="A809" i="10"/>
  <c r="A637" i="10"/>
  <c r="A773" i="10"/>
  <c r="A828" i="10"/>
  <c r="A724" i="10"/>
  <c r="A567" i="10"/>
  <c r="A707" i="10"/>
  <c r="A699" i="10"/>
  <c r="A787" i="10"/>
  <c r="A639" i="10"/>
  <c r="A798" i="10"/>
  <c r="A650" i="10"/>
  <c r="A748" i="10"/>
  <c r="A804" i="10"/>
  <c r="A661" i="10"/>
  <c r="A756" i="10"/>
  <c r="A662" i="10"/>
  <c r="A824" i="10"/>
  <c r="A823" i="10"/>
  <c r="A694" i="10"/>
  <c r="A646" i="10"/>
  <c r="A799" i="10"/>
  <c r="A682" i="10"/>
  <c r="A632" i="10"/>
  <c r="A709" i="10"/>
  <c r="A731" i="10"/>
  <c r="A612" i="10"/>
  <c r="A631" i="10"/>
  <c r="A606" i="10"/>
  <c r="A629" i="10"/>
  <c r="A582" i="10"/>
  <c r="A736" i="10"/>
  <c r="A779" i="10"/>
  <c r="A687" i="10"/>
  <c r="A759" i="10"/>
  <c r="A667" i="10"/>
  <c r="A758" i="10"/>
  <c r="A711" i="10"/>
  <c r="A579" i="10"/>
  <c r="A781" i="10"/>
  <c r="A673" i="10"/>
  <c r="A651" i="10"/>
  <c r="A708" i="10"/>
  <c r="A725" i="10"/>
  <c r="A696" i="10"/>
  <c r="A562" i="10"/>
  <c r="A578" i="10"/>
  <c r="A679" i="10"/>
  <c r="A676" i="10"/>
  <c r="A720" i="10"/>
  <c r="A588" i="10"/>
  <c r="A664" i="10"/>
  <c r="A738" i="10"/>
  <c r="A780" i="10"/>
  <c r="A733" i="10"/>
  <c r="A767" i="10"/>
  <c r="A636" i="10"/>
  <c r="A628" i="10"/>
  <c r="A793" i="10"/>
  <c r="A785" i="10"/>
  <c r="A614" i="10"/>
  <c r="A627" i="10"/>
  <c r="A829" i="10"/>
  <c r="A749" i="10"/>
  <c r="A558" i="10"/>
  <c r="A703" i="10"/>
  <c r="A820" i="10"/>
  <c r="A572" i="10"/>
  <c r="A744" i="10"/>
  <c r="A571" i="10"/>
  <c r="A597" i="10"/>
  <c r="A568" i="10"/>
  <c r="A564" i="10"/>
  <c r="A565" i="10"/>
  <c r="A783" i="10"/>
  <c r="A826" i="10"/>
  <c r="A770" i="10"/>
  <c r="A710" i="10"/>
  <c r="A599" i="10"/>
  <c r="A594" i="10"/>
  <c r="A595" i="10"/>
  <c r="A604" i="10"/>
  <c r="A675" i="10"/>
  <c r="A772" i="10"/>
  <c r="A706" i="10"/>
  <c r="A560" i="10"/>
  <c r="A610" i="10"/>
  <c r="A691" i="10"/>
  <c r="A654" i="10"/>
  <c r="A790" i="10"/>
  <c r="A806" i="10"/>
  <c r="A750" i="10"/>
  <c r="A559" i="10"/>
  <c r="A556" i="10"/>
  <c r="A788" i="10"/>
  <c r="A704" i="10"/>
  <c r="A640" i="10"/>
  <c r="A737" i="10"/>
  <c r="A701" i="10"/>
  <c r="A789" i="10"/>
  <c r="A760" i="10"/>
  <c r="A807" i="10"/>
  <c r="A757" i="10"/>
  <c r="A822" i="10"/>
  <c r="A715" i="10"/>
  <c r="A718" i="10"/>
  <c r="A729" i="10"/>
  <c r="A669" i="10"/>
  <c r="A741" i="10"/>
  <c r="A761" i="10"/>
  <c r="A762" i="10"/>
  <c r="A659" i="10"/>
  <c r="A584" i="10"/>
  <c r="A784" i="10"/>
  <c r="A570" i="10"/>
  <c r="A589" i="10"/>
  <c r="A617" i="10"/>
  <c r="A660" i="10"/>
  <c r="A727" i="10"/>
  <c r="A575" i="10"/>
  <c r="A810" i="10"/>
  <c r="A786" i="10"/>
  <c r="A621" i="10"/>
  <c r="A592" i="10"/>
  <c r="A792" i="10"/>
  <c r="A677" i="10"/>
  <c r="A602" i="10"/>
  <c r="A569" i="10"/>
  <c r="A734" i="10"/>
  <c r="A690" i="10"/>
  <c r="A764" i="10"/>
  <c r="A557" i="10"/>
  <c r="A600" i="10"/>
  <c r="A576" i="10"/>
  <c r="A663" i="10"/>
  <c r="A714" i="10"/>
  <c r="A596" i="10"/>
  <c r="A686" i="10"/>
  <c r="A794" i="10"/>
  <c r="A685" i="10"/>
  <c r="A656" i="10"/>
  <c r="A747" i="10"/>
  <c r="A726" i="10"/>
  <c r="A743" i="10"/>
  <c r="A563" i="10"/>
  <c r="A740" i="10"/>
  <c r="A693" i="10"/>
  <c r="A623" i="10"/>
  <c r="A722" i="10"/>
  <c r="A620" i="10"/>
  <c r="A591" i="10"/>
  <c r="A755" i="10"/>
  <c r="A719" i="10"/>
  <c r="A814" i="10"/>
  <c r="A657" i="10"/>
  <c r="A795" i="10"/>
  <c r="A666" i="10"/>
  <c r="A678" i="10"/>
  <c r="A768" i="10"/>
  <c r="A818" i="10"/>
  <c r="A816" i="10"/>
  <c r="A642" i="10"/>
  <c r="A619" i="10"/>
  <c r="A587" i="10"/>
  <c r="A555" i="10"/>
  <c r="A671" i="10"/>
  <c r="A649" i="10"/>
  <c r="A716" i="10"/>
  <c r="A43" i="3"/>
  <c r="A40" i="3"/>
  <c r="A44" i="3"/>
  <c r="A42" i="3"/>
  <c r="A41" i="3"/>
  <c r="A39" i="3"/>
  <c r="A125" i="7"/>
  <c r="A16" i="7"/>
  <c r="A27" i="7"/>
  <c r="A105" i="7"/>
  <c r="A134" i="7"/>
  <c r="A51" i="7"/>
  <c r="A24" i="7"/>
  <c r="A157" i="7"/>
  <c r="A129" i="7"/>
  <c r="A137" i="7"/>
  <c r="A19" i="7"/>
  <c r="A151" i="7"/>
  <c r="A26" i="7"/>
  <c r="A127" i="7"/>
  <c r="A133" i="7"/>
  <c r="A31" i="7"/>
  <c r="A58" i="7"/>
  <c r="A93" i="7"/>
  <c r="A64" i="7"/>
  <c r="A47" i="7"/>
  <c r="A59" i="7"/>
  <c r="A37" i="7"/>
  <c r="A95" i="7"/>
  <c r="A102" i="7"/>
  <c r="A170" i="7"/>
  <c r="A153" i="7"/>
  <c r="A123" i="7"/>
  <c r="A35" i="7"/>
  <c r="A80" i="7"/>
  <c r="A154" i="7"/>
  <c r="A61" i="7"/>
  <c r="A39" i="7"/>
  <c r="A90" i="7"/>
  <c r="A152" i="7"/>
  <c r="A14" i="7"/>
  <c r="A143" i="7"/>
  <c r="A36" i="7"/>
  <c r="A60" i="7"/>
  <c r="A74" i="7"/>
  <c r="A78" i="7"/>
  <c r="A48" i="7"/>
  <c r="A28" i="7"/>
  <c r="A3" i="7"/>
  <c r="A72" i="7"/>
  <c r="A130" i="7"/>
  <c r="A113" i="7"/>
  <c r="A122" i="7"/>
  <c r="A43" i="7"/>
  <c r="A168" i="7"/>
  <c r="A147" i="7"/>
  <c r="A119" i="7"/>
  <c r="A117" i="7"/>
  <c r="A87" i="7"/>
  <c r="A139" i="7"/>
  <c r="A68" i="7"/>
  <c r="A144" i="7"/>
  <c r="A158" i="7"/>
  <c r="A91" i="7"/>
  <c r="A175" i="7"/>
  <c r="A30" i="7"/>
  <c r="A150" i="7"/>
  <c r="A9" i="7"/>
  <c r="A156" i="7"/>
  <c r="A32" i="7"/>
  <c r="A111" i="7"/>
  <c r="A169" i="7"/>
  <c r="A94" i="7"/>
  <c r="A53" i="7"/>
  <c r="A54" i="7"/>
  <c r="A18" i="7"/>
  <c r="A165" i="7"/>
  <c r="A96" i="7"/>
  <c r="A108" i="7"/>
  <c r="A141" i="7"/>
  <c r="A10" i="7"/>
  <c r="A103" i="7"/>
  <c r="A4" i="7"/>
  <c r="A128" i="7"/>
  <c r="A101" i="7"/>
  <c r="A148" i="7"/>
  <c r="A98" i="7"/>
  <c r="A7" i="7"/>
  <c r="A17" i="7"/>
  <c r="A46" i="7"/>
  <c r="A85" i="7"/>
  <c r="A109" i="7"/>
  <c r="A50" i="7"/>
  <c r="A33" i="7"/>
  <c r="A142" i="7"/>
  <c r="A83" i="7"/>
  <c r="A145" i="7"/>
  <c r="A20" i="7"/>
  <c r="A136" i="7"/>
  <c r="A38" i="7"/>
  <c r="A81" i="7"/>
  <c r="A118" i="7"/>
  <c r="A173" i="7"/>
  <c r="A15" i="7"/>
  <c r="A149" i="7"/>
  <c r="A146" i="7"/>
  <c r="A62" i="7"/>
  <c r="A45" i="7"/>
  <c r="A57" i="7"/>
  <c r="A107" i="7"/>
  <c r="A112" i="7"/>
  <c r="A126" i="7"/>
  <c r="A138" i="7"/>
  <c r="A121" i="7"/>
  <c r="A29" i="7"/>
  <c r="A12" i="7"/>
  <c r="A99" i="7"/>
  <c r="A140" i="7"/>
  <c r="A13" i="7"/>
  <c r="A76" i="7"/>
  <c r="A55" i="7"/>
  <c r="A163" i="7"/>
  <c r="A34" i="7"/>
  <c r="A171" i="7"/>
  <c r="A23" i="7"/>
  <c r="A120" i="7"/>
  <c r="A132" i="7"/>
  <c r="A21" i="7"/>
  <c r="A164" i="7"/>
  <c r="A88" i="7"/>
  <c r="A6" i="7"/>
  <c r="A115" i="7"/>
  <c r="A159" i="7"/>
  <c r="A65" i="7"/>
  <c r="A63" i="7"/>
  <c r="A70" i="7"/>
  <c r="A106" i="7"/>
  <c r="A110" i="7"/>
  <c r="A176" i="7"/>
  <c r="A92" i="7"/>
  <c r="A114" i="7"/>
  <c r="A97" i="7"/>
  <c r="A124" i="7"/>
  <c r="A11" i="7"/>
  <c r="A160" i="7"/>
  <c r="A52" i="7"/>
  <c r="A116" i="7"/>
  <c r="A86" i="7"/>
  <c r="A82" i="7"/>
  <c r="A162" i="7"/>
  <c r="A42" i="7"/>
  <c r="A25" i="7"/>
  <c r="A73" i="7"/>
  <c r="A22" i="7"/>
  <c r="A69" i="7"/>
  <c r="A8" i="7"/>
  <c r="A89" i="7"/>
  <c r="A172" i="7"/>
  <c r="A71" i="7"/>
  <c r="A167" i="7"/>
  <c r="A77" i="7"/>
  <c r="A75" i="7"/>
  <c r="A56" i="7"/>
  <c r="A100" i="7"/>
  <c r="A174" i="7"/>
  <c r="A155" i="7"/>
  <c r="A166" i="7"/>
  <c r="A5" i="7"/>
  <c r="A161" i="7"/>
  <c r="A44" i="7"/>
  <c r="A135" i="7"/>
  <c r="A79" i="7"/>
  <c r="A67" i="7"/>
  <c r="A84" i="7"/>
  <c r="A40" i="7"/>
  <c r="A66" i="7"/>
  <c r="A49" i="7"/>
  <c r="A41" i="7"/>
  <c r="A131" i="7"/>
  <c r="A104" i="7"/>
  <c r="A50" i="3"/>
  <c r="A48" i="3"/>
  <c r="A46" i="3"/>
  <c r="A45" i="3"/>
  <c r="A47" i="3"/>
  <c r="A49" i="3"/>
  <c r="A54" i="3"/>
  <c r="A52" i="3"/>
  <c r="A51" i="3"/>
  <c r="A53" i="3"/>
  <c r="A55" i="3"/>
  <c r="A56" i="3"/>
  <c r="A5" i="3"/>
  <c r="A7" i="3"/>
  <c r="A6" i="3"/>
  <c r="A4" i="3"/>
  <c r="A8" i="3"/>
  <c r="A3" i="3"/>
  <c r="A299" i="10"/>
  <c r="A322" i="10"/>
  <c r="A536" i="10"/>
  <c r="A285" i="10"/>
  <c r="A445" i="10"/>
  <c r="A309" i="10"/>
  <c r="A419" i="10"/>
  <c r="A539" i="10"/>
  <c r="A397" i="10"/>
  <c r="A376" i="10"/>
  <c r="A553" i="10"/>
  <c r="A405" i="10"/>
  <c r="A420" i="10"/>
  <c r="A535" i="10"/>
  <c r="A360" i="10"/>
  <c r="A298" i="10"/>
  <c r="A302" i="10"/>
  <c r="A456" i="10"/>
  <c r="A416" i="10"/>
  <c r="A489" i="10"/>
  <c r="A350" i="10"/>
  <c r="A480" i="10"/>
  <c r="A356" i="10"/>
  <c r="A361" i="10"/>
  <c r="A303" i="10"/>
  <c r="A428" i="10"/>
  <c r="A532" i="10"/>
  <c r="A317" i="10"/>
  <c r="A291" i="10"/>
  <c r="A295" i="10"/>
  <c r="A316" i="10"/>
  <c r="A342" i="10"/>
  <c r="A490" i="10"/>
  <c r="A433" i="10"/>
  <c r="A391" i="10"/>
  <c r="A300" i="10"/>
  <c r="A427" i="10"/>
  <c r="A353" i="10"/>
  <c r="A517" i="10"/>
  <c r="A368" i="10"/>
  <c r="A374" i="10"/>
  <c r="A521" i="10"/>
  <c r="A414" i="10"/>
  <c r="A375" i="10"/>
  <c r="A545" i="10"/>
  <c r="A482" i="10"/>
  <c r="A439" i="10"/>
  <c r="A310" i="10"/>
  <c r="A453" i="10"/>
  <c r="A547" i="10"/>
  <c r="A443" i="10"/>
  <c r="A540" i="10"/>
  <c r="A437" i="10"/>
  <c r="A429" i="10"/>
  <c r="A363" i="10"/>
  <c r="A448" i="10"/>
  <c r="A473" i="10"/>
  <c r="A408" i="10"/>
  <c r="A470" i="10"/>
  <c r="A372" i="10"/>
  <c r="A515" i="10"/>
  <c r="A476" i="10"/>
  <c r="A417" i="10"/>
  <c r="A328" i="10"/>
  <c r="A422" i="10"/>
  <c r="A551" i="10"/>
  <c r="A296" i="10"/>
  <c r="A280" i="10"/>
  <c r="A503" i="10"/>
  <c r="A425" i="10"/>
  <c r="A464" i="10"/>
  <c r="A434" i="10"/>
  <c r="A507" i="10"/>
  <c r="A378" i="10"/>
  <c r="A358" i="10"/>
  <c r="A321" i="10"/>
  <c r="A518" i="10"/>
  <c r="A442" i="10"/>
  <c r="A526" i="10"/>
  <c r="A362" i="10"/>
  <c r="A466" i="10"/>
  <c r="A468" i="10"/>
  <c r="A435" i="10"/>
  <c r="A505" i="10"/>
  <c r="A454" i="10"/>
  <c r="A524" i="10"/>
  <c r="A366" i="10"/>
  <c r="A514" i="10"/>
  <c r="A522" i="10"/>
  <c r="A538" i="10"/>
  <c r="A305" i="10"/>
  <c r="A491" i="10"/>
  <c r="A523" i="10"/>
  <c r="A318" i="10"/>
  <c r="A475" i="10"/>
  <c r="A283" i="10"/>
  <c r="A332" i="10"/>
  <c r="A502" i="10"/>
  <c r="A462" i="10"/>
  <c r="A383" i="10"/>
  <c r="A380" i="10"/>
  <c r="A504" i="10"/>
  <c r="A449" i="10"/>
  <c r="A528" i="10"/>
  <c r="A472" i="10"/>
  <c r="A371" i="10"/>
  <c r="A373" i="10"/>
  <c r="A410" i="10"/>
  <c r="A314" i="10"/>
  <c r="A367" i="10"/>
  <c r="A511" i="10"/>
  <c r="A478" i="10"/>
  <c r="A339" i="10"/>
  <c r="A333" i="10"/>
  <c r="A396" i="10"/>
  <c r="A500" i="10"/>
  <c r="A486" i="10"/>
  <c r="A401" i="10"/>
  <c r="A471" i="10"/>
  <c r="A512" i="10"/>
  <c r="A496" i="10"/>
  <c r="A444" i="10"/>
  <c r="A450" i="10"/>
  <c r="A352" i="10"/>
  <c r="A495" i="10"/>
  <c r="A477" i="10"/>
  <c r="A323" i="10"/>
  <c r="A381" i="10"/>
  <c r="A331" i="10"/>
  <c r="A498" i="10"/>
  <c r="A487" i="10"/>
  <c r="A406" i="10"/>
  <c r="A409" i="10"/>
  <c r="A386" i="10"/>
  <c r="A399" i="10"/>
  <c r="A282" i="10"/>
  <c r="A288" i="10"/>
  <c r="A293" i="10"/>
  <c r="A440" i="10"/>
  <c r="A508" i="10"/>
  <c r="A525" i="10"/>
  <c r="A308" i="10"/>
  <c r="A451" i="10"/>
  <c r="A304" i="10"/>
  <c r="A347" i="10"/>
  <c r="A326" i="10"/>
  <c r="A541" i="10"/>
  <c r="A343" i="10"/>
  <c r="A510" i="10"/>
  <c r="A402" i="10"/>
  <c r="A413" i="10"/>
  <c r="A340" i="10"/>
  <c r="A493" i="10"/>
  <c r="A387" i="10"/>
  <c r="A537" i="10"/>
  <c r="A370" i="10"/>
  <c r="A346" i="10"/>
  <c r="A492" i="10"/>
  <c r="A436" i="10"/>
  <c r="A461" i="10"/>
  <c r="A390" i="10"/>
  <c r="A336" i="10"/>
  <c r="A424" i="10"/>
  <c r="A549" i="10"/>
  <c r="A334" i="10"/>
  <c r="A519" i="10"/>
  <c r="A485" i="10"/>
  <c r="A364" i="10"/>
  <c r="A338" i="10"/>
  <c r="A543" i="10"/>
  <c r="A415" i="10"/>
  <c r="A348" i="10"/>
  <c r="A311" i="10"/>
  <c r="A384" i="10"/>
  <c r="A307" i="10"/>
  <c r="A330" i="10"/>
  <c r="A327" i="10"/>
  <c r="A465" i="10"/>
  <c r="A513" i="10"/>
  <c r="A531" i="10"/>
  <c r="A284" i="10"/>
  <c r="A404" i="10"/>
  <c r="A530" i="10"/>
  <c r="A379" i="10"/>
  <c r="A455" i="10"/>
  <c r="A479" i="10"/>
  <c r="A458" i="10"/>
  <c r="A313" i="10"/>
  <c r="A447" i="10"/>
  <c r="A382" i="10"/>
  <c r="A438" i="10"/>
  <c r="A506" i="10"/>
  <c r="A412" i="10"/>
  <c r="A474" i="10"/>
  <c r="A516" i="10"/>
  <c r="A312" i="10"/>
  <c r="A509" i="10"/>
  <c r="A279" i="10"/>
  <c r="A301" i="10"/>
  <c r="A306" i="10"/>
  <c r="A546" i="10"/>
  <c r="A497" i="10"/>
  <c r="A351" i="10"/>
  <c r="A281" i="10"/>
  <c r="A432" i="10"/>
  <c r="A459" i="10"/>
  <c r="A365" i="10"/>
  <c r="A393" i="10"/>
  <c r="A463" i="10"/>
  <c r="A344" i="10"/>
  <c r="A355" i="10"/>
  <c r="A430" i="10"/>
  <c r="A527" i="10"/>
  <c r="A423" i="10"/>
  <c r="A329" i="10"/>
  <c r="A407" i="10"/>
  <c r="A452" i="10"/>
  <c r="A554" i="10"/>
  <c r="A488" i="10"/>
  <c r="A529" i="10"/>
  <c r="A499" i="10"/>
  <c r="A315" i="10"/>
  <c r="A552" i="10"/>
  <c r="A359" i="10"/>
  <c r="A345" i="10"/>
  <c r="A341" i="10"/>
  <c r="A394" i="10"/>
  <c r="A292" i="10"/>
  <c r="A286" i="10"/>
  <c r="A398" i="10"/>
  <c r="A377" i="10"/>
  <c r="A457" i="10"/>
  <c r="A431" i="10"/>
  <c r="A484" i="10"/>
  <c r="A357" i="10"/>
  <c r="A335" i="10"/>
  <c r="A369" i="10"/>
  <c r="A389" i="10"/>
  <c r="A544" i="10"/>
  <c r="A320" i="10"/>
  <c r="A467" i="10"/>
  <c r="A520" i="10"/>
  <c r="A494" i="10"/>
  <c r="A325" i="10"/>
  <c r="A548" i="10"/>
  <c r="A460" i="10"/>
  <c r="A294" i="10"/>
  <c r="A395" i="10"/>
  <c r="A290" i="10"/>
  <c r="A388" i="10"/>
  <c r="A481" i="10"/>
  <c r="A542" i="10"/>
  <c r="A534" i="10"/>
  <c r="A550" i="10"/>
  <c r="A385" i="10"/>
  <c r="A319" i="10"/>
  <c r="A418" i="10"/>
  <c r="A324" i="10"/>
  <c r="A421" i="10"/>
  <c r="A483" i="10"/>
  <c r="A354" i="10"/>
  <c r="A349" i="10"/>
  <c r="A337" i="10"/>
  <c r="A400" i="10"/>
  <c r="A469" i="10"/>
  <c r="A297" i="10"/>
  <c r="A426" i="10"/>
  <c r="A533" i="10"/>
  <c r="A403" i="10"/>
  <c r="A446" i="10"/>
  <c r="A392" i="10"/>
  <c r="A411" i="10"/>
  <c r="A289" i="10"/>
  <c r="A287" i="10"/>
  <c r="A441" i="10"/>
  <c r="A501" i="10"/>
  <c r="A61" i="3"/>
  <c r="A60" i="3"/>
  <c r="A58" i="3"/>
  <c r="A59" i="3"/>
  <c r="A57" i="3"/>
  <c r="A62" i="3"/>
  <c r="A11" i="3"/>
  <c r="A12" i="3"/>
  <c r="A9" i="3"/>
  <c r="A14" i="3"/>
  <c r="A13" i="3"/>
  <c r="A10" i="3"/>
  <c r="H7" i="5"/>
  <c r="F9" i="8"/>
  <c r="F8" i="9"/>
  <c r="A228" i="7"/>
  <c r="A305" i="7"/>
  <c r="A343" i="7"/>
  <c r="A331" i="7"/>
  <c r="A347" i="7"/>
  <c r="A340" i="7"/>
  <c r="A267" i="7"/>
  <c r="A225" i="7"/>
  <c r="A229" i="7"/>
  <c r="A200" i="7"/>
  <c r="A230" i="7"/>
  <c r="A208" i="7"/>
  <c r="A199" i="7"/>
  <c r="A241" i="7"/>
  <c r="A277" i="7"/>
  <c r="A201" i="7"/>
  <c r="A264" i="7"/>
  <c r="A294" i="7"/>
  <c r="A272" i="7"/>
  <c r="A339" i="7"/>
  <c r="A346" i="7"/>
  <c r="A265" i="7"/>
  <c r="A320" i="7"/>
  <c r="A314" i="7"/>
  <c r="A306" i="7"/>
  <c r="A209" i="7"/>
  <c r="A206" i="7"/>
  <c r="A275" i="7"/>
  <c r="A287" i="7"/>
  <c r="A322" i="7"/>
  <c r="A278" i="7"/>
  <c r="A324" i="7"/>
  <c r="A329" i="7"/>
  <c r="A203" i="7"/>
  <c r="A293" i="7"/>
  <c r="A186" i="7"/>
  <c r="A263" i="7"/>
  <c r="A341" i="7"/>
  <c r="A250" i="7"/>
  <c r="A236" i="7"/>
  <c r="A194" i="7"/>
  <c r="A187" i="7"/>
  <c r="A261" i="7"/>
  <c r="A238" i="7"/>
  <c r="A310" i="7"/>
  <c r="A198" i="7"/>
  <c r="A188" i="7"/>
  <c r="A288" i="7"/>
  <c r="A262" i="7"/>
  <c r="A240" i="7"/>
  <c r="A245" i="7"/>
  <c r="A207" i="7"/>
  <c r="A255" i="7"/>
  <c r="A244" i="7"/>
  <c r="A234" i="7"/>
  <c r="A222" i="7"/>
  <c r="A178" i="7"/>
  <c r="A317" i="7"/>
  <c r="A242" i="7"/>
  <c r="A217" i="7"/>
  <c r="A252" i="7"/>
  <c r="A271" i="7"/>
  <c r="A249" i="7"/>
  <c r="A300" i="7"/>
  <c r="A280" i="7"/>
  <c r="A189" i="7"/>
  <c r="A183" i="7"/>
  <c r="A336" i="7"/>
  <c r="A224" i="7"/>
  <c r="A247" i="7"/>
  <c r="A233" i="7"/>
  <c r="A290" i="7"/>
  <c r="A330" i="7"/>
  <c r="A286" i="7"/>
  <c r="A282" i="7"/>
  <c r="A184" i="7"/>
  <c r="A235" i="7"/>
  <c r="A338" i="7"/>
  <c r="A289" i="7"/>
  <c r="A302" i="7"/>
  <c r="A269" i="7"/>
  <c r="A307" i="7"/>
  <c r="A268" i="7"/>
  <c r="A350" i="7"/>
  <c r="A328" i="7"/>
  <c r="A298" i="7"/>
  <c r="A333" i="7"/>
  <c r="A283" i="7"/>
  <c r="A258" i="7"/>
  <c r="A327" i="7"/>
  <c r="A243" i="7"/>
  <c r="A295" i="7"/>
  <c r="A273" i="7"/>
  <c r="A321" i="7"/>
  <c r="A216" i="7"/>
  <c r="A214" i="7"/>
  <c r="A326" i="7"/>
  <c r="A304" i="7"/>
  <c r="A248" i="7"/>
  <c r="A205" i="7"/>
  <c r="A342" i="7"/>
  <c r="A334" i="7"/>
  <c r="A182" i="7"/>
  <c r="A215" i="7"/>
  <c r="A297" i="7"/>
  <c r="A197" i="7"/>
  <c r="A193" i="7"/>
  <c r="A223" i="7"/>
  <c r="A227" i="7"/>
  <c r="A335" i="7"/>
  <c r="A313" i="7"/>
  <c r="A276" i="7"/>
  <c r="A232" i="7"/>
  <c r="A195" i="7"/>
  <c r="A308" i="7"/>
  <c r="A246" i="7"/>
  <c r="A177" i="7"/>
  <c r="A311" i="7"/>
  <c r="A179" i="7"/>
  <c r="A348" i="7"/>
  <c r="A309" i="7"/>
  <c r="A274" i="7"/>
  <c r="A344" i="7"/>
  <c r="A202" i="7"/>
  <c r="A318" i="7"/>
  <c r="A220" i="7"/>
  <c r="A301" i="7"/>
  <c r="A190" i="7"/>
  <c r="A231" i="7"/>
  <c r="A266" i="7"/>
  <c r="A315" i="7"/>
  <c r="A239" i="7"/>
  <c r="A260" i="7"/>
  <c r="A181" i="7"/>
  <c r="A303" i="7"/>
  <c r="A281" i="7"/>
  <c r="A299" i="7"/>
  <c r="A218" i="7"/>
  <c r="A316" i="7"/>
  <c r="A323" i="7"/>
  <c r="A192" i="7"/>
  <c r="A337" i="7"/>
  <c r="A213" i="7"/>
  <c r="A345" i="7"/>
  <c r="A221" i="7"/>
  <c r="A319" i="7"/>
  <c r="A204" i="7"/>
  <c r="A256" i="7"/>
  <c r="A210" i="7"/>
  <c r="A196" i="7"/>
  <c r="A285" i="7"/>
  <c r="A257" i="7"/>
  <c r="A279" i="7"/>
  <c r="A251" i="7"/>
  <c r="A212" i="7"/>
  <c r="A349" i="7"/>
  <c r="A291" i="7"/>
  <c r="A325" i="7"/>
  <c r="A332" i="7"/>
  <c r="A292" i="7"/>
  <c r="A253" i="7"/>
  <c r="A296" i="7"/>
  <c r="A226" i="7"/>
  <c r="A219" i="7"/>
  <c r="A180" i="7"/>
  <c r="A270" i="7"/>
  <c r="A312" i="7"/>
  <c r="A211" i="7"/>
  <c r="A185" i="7"/>
  <c r="A237" i="7"/>
  <c r="A284" i="7"/>
  <c r="A191" i="7"/>
  <c r="A254" i="7"/>
  <c r="A259" i="7"/>
  <c r="A67" i="3"/>
  <c r="A65" i="3"/>
  <c r="A66" i="3"/>
  <c r="A63" i="3"/>
  <c r="A64" i="3"/>
  <c r="A68" i="3"/>
  <c r="A20" i="3"/>
  <c r="A18" i="3"/>
  <c r="A17" i="3"/>
  <c r="A15" i="3"/>
  <c r="A16" i="3"/>
  <c r="A19" i="3"/>
  <c r="E9" i="8"/>
  <c r="E8" i="9"/>
  <c r="A23" i="3"/>
  <c r="A25" i="3"/>
  <c r="A22" i="3"/>
  <c r="A21" i="3"/>
  <c r="A24" i="3"/>
  <c r="A26" i="3"/>
  <c r="D9" i="8"/>
  <c r="D8" i="9"/>
  <c r="A51" i="10"/>
  <c r="A194" i="10"/>
  <c r="A99" i="10"/>
  <c r="A92" i="10"/>
  <c r="A217" i="10"/>
  <c r="A258" i="10"/>
  <c r="A148" i="10"/>
  <c r="A231" i="10"/>
  <c r="A87" i="10"/>
  <c r="A83" i="10"/>
  <c r="A157" i="10"/>
  <c r="A149" i="10"/>
  <c r="A210" i="10"/>
  <c r="A269" i="10"/>
  <c r="A74" i="10"/>
  <c r="A246" i="10"/>
  <c r="A68" i="10"/>
  <c r="A151" i="10"/>
  <c r="A190" i="10"/>
  <c r="A199" i="10"/>
  <c r="A213" i="10"/>
  <c r="A197" i="10"/>
  <c r="A130" i="10"/>
  <c r="A35" i="10"/>
  <c r="A178" i="10"/>
  <c r="A120" i="10"/>
  <c r="A239" i="10"/>
  <c r="A119" i="10"/>
  <c r="A98" i="10"/>
  <c r="A206" i="10"/>
  <c r="A263" i="10"/>
  <c r="A136" i="10"/>
  <c r="A54" i="10"/>
  <c r="A191" i="10"/>
  <c r="A139" i="10"/>
  <c r="A90" i="10"/>
  <c r="A33" i="10"/>
  <c r="A202" i="10"/>
  <c r="A241" i="10"/>
  <c r="A32" i="10"/>
  <c r="A71" i="10"/>
  <c r="A127" i="10"/>
  <c r="A230" i="10"/>
  <c r="A86" i="10"/>
  <c r="A254" i="10"/>
  <c r="A91" i="10"/>
  <c r="A256" i="10"/>
  <c r="A245" i="10"/>
  <c r="A153" i="10"/>
  <c r="A161" i="10"/>
  <c r="A82" i="10"/>
  <c r="A56" i="10"/>
  <c r="A150" i="10"/>
  <c r="A251" i="10"/>
  <c r="A134" i="10"/>
  <c r="A270" i="10"/>
  <c r="A67" i="10"/>
  <c r="A60" i="10"/>
  <c r="A138" i="10"/>
  <c r="A57" i="10"/>
  <c r="A66" i="10"/>
  <c r="A49" i="10"/>
  <c r="A52" i="10"/>
  <c r="A110" i="10"/>
  <c r="A250" i="10"/>
  <c r="A22" i="10"/>
  <c r="A146" i="10"/>
  <c r="A3" i="10"/>
  <c r="A124" i="10"/>
  <c r="A248" i="10"/>
  <c r="A140" i="10"/>
  <c r="A180" i="10"/>
  <c r="A116" i="10"/>
  <c r="A175" i="10"/>
  <c r="A95" i="10"/>
  <c r="A6" i="10"/>
  <c r="A15" i="10"/>
  <c r="A75" i="10"/>
  <c r="A77" i="10"/>
  <c r="A10" i="10"/>
  <c r="A271" i="10"/>
  <c r="A58" i="10"/>
  <c r="A186" i="10"/>
  <c r="A96" i="10"/>
  <c r="A209" i="10"/>
  <c r="A266" i="10"/>
  <c r="A55" i="10"/>
  <c r="A141" i="10"/>
  <c r="A179" i="10"/>
  <c r="A189" i="10"/>
  <c r="A122" i="10"/>
  <c r="A4" i="10"/>
  <c r="A89" i="10"/>
  <c r="A97" i="10"/>
  <c r="A233" i="10"/>
  <c r="A181" i="10"/>
  <c r="A235" i="10"/>
  <c r="A115" i="10"/>
  <c r="A236" i="10"/>
  <c r="A203" i="10"/>
  <c r="A201" i="10"/>
  <c r="A133" i="10"/>
  <c r="A156" i="10"/>
  <c r="A13" i="10"/>
  <c r="A12" i="10"/>
  <c r="A215" i="10"/>
  <c r="A224" i="10"/>
  <c r="A24" i="10"/>
  <c r="A46" i="10"/>
  <c r="A30" i="10"/>
  <c r="A61" i="10"/>
  <c r="A78" i="10"/>
  <c r="A243" i="10"/>
  <c r="A162" i="10"/>
  <c r="A225" i="10"/>
  <c r="A18" i="10"/>
  <c r="A265" i="10"/>
  <c r="A113" i="10"/>
  <c r="A159" i="10"/>
  <c r="A104" i="10"/>
  <c r="A79" i="10"/>
  <c r="A229" i="10"/>
  <c r="A226" i="10"/>
  <c r="A218" i="10"/>
  <c r="A187" i="10"/>
  <c r="A177" i="10"/>
  <c r="A193" i="10"/>
  <c r="A160" i="10"/>
  <c r="A145" i="10"/>
  <c r="A16" i="10"/>
  <c r="A65" i="10"/>
  <c r="A273" i="10"/>
  <c r="A196" i="10"/>
  <c r="A244" i="10"/>
  <c r="A208" i="10"/>
  <c r="A19" i="10"/>
  <c r="A132" i="10"/>
  <c r="A262" i="10"/>
  <c r="A275" i="10"/>
  <c r="A105" i="10"/>
  <c r="A214" i="10"/>
  <c r="A48" i="10"/>
  <c r="A198" i="10"/>
  <c r="A182" i="10"/>
  <c r="A131" i="10"/>
  <c r="A59" i="10"/>
  <c r="A5" i="10"/>
  <c r="A25" i="10"/>
  <c r="A137" i="10"/>
  <c r="A228" i="10"/>
  <c r="A188" i="10"/>
  <c r="A200" i="10"/>
  <c r="A100" i="10"/>
  <c r="A94" i="10"/>
  <c r="A103" i="10"/>
  <c r="A142" i="10"/>
  <c r="A53" i="10"/>
  <c r="A73" i="10"/>
  <c r="A170" i="10"/>
  <c r="A20" i="10"/>
  <c r="A212" i="10"/>
  <c r="A184" i="10"/>
  <c r="A223" i="10"/>
  <c r="A168" i="10"/>
  <c r="A165" i="10"/>
  <c r="A70" i="10"/>
  <c r="A14" i="10"/>
  <c r="A125" i="10"/>
  <c r="A192" i="10"/>
  <c r="A154" i="10"/>
  <c r="A7" i="10"/>
  <c r="A240" i="10"/>
  <c r="A126" i="10"/>
  <c r="A76" i="10"/>
  <c r="A144" i="10"/>
  <c r="A205" i="10"/>
  <c r="A222" i="10"/>
  <c r="A274" i="10"/>
  <c r="A109" i="10"/>
  <c r="A42" i="10"/>
  <c r="A278" i="10"/>
  <c r="A247" i="10"/>
  <c r="A169" i="10"/>
  <c r="A220" i="10"/>
  <c r="A40" i="10"/>
  <c r="A41" i="10"/>
  <c r="A118" i="10"/>
  <c r="A257" i="10"/>
  <c r="A195" i="10"/>
  <c r="A102" i="10"/>
  <c r="A69" i="10"/>
  <c r="A252" i="10"/>
  <c r="A9" i="10"/>
  <c r="A17" i="10"/>
  <c r="A204" i="10"/>
  <c r="A164" i="10"/>
  <c r="A183" i="10"/>
  <c r="A158" i="10"/>
  <c r="A167" i="10"/>
  <c r="A227" i="10"/>
  <c r="A114" i="10"/>
  <c r="A28" i="10"/>
  <c r="A121" i="10"/>
  <c r="A249" i="10"/>
  <c r="A8" i="10"/>
  <c r="A264" i="10"/>
  <c r="A237" i="10"/>
  <c r="A106" i="10"/>
  <c r="A62" i="10"/>
  <c r="A93" i="10"/>
  <c r="A85" i="10"/>
  <c r="A267" i="10"/>
  <c r="A107" i="10"/>
  <c r="A129" i="10"/>
  <c r="A50" i="10"/>
  <c r="A81" i="10"/>
  <c r="A80" i="10"/>
  <c r="A64" i="10"/>
  <c r="A39" i="10"/>
  <c r="A112" i="10"/>
  <c r="A45" i="10"/>
  <c r="A173" i="10"/>
  <c r="A147" i="10"/>
  <c r="A221" i="10"/>
  <c r="A261" i="10"/>
  <c r="A26" i="10"/>
  <c r="A128" i="10"/>
  <c r="A84" i="10"/>
  <c r="A176" i="10"/>
  <c r="A207" i="10"/>
  <c r="A29" i="10"/>
  <c r="A21" i="10"/>
  <c r="A166" i="10"/>
  <c r="A277" i="10"/>
  <c r="A101" i="10"/>
  <c r="A219" i="10"/>
  <c r="A163" i="10"/>
  <c r="A108" i="10"/>
  <c r="A123" i="10"/>
  <c r="A63" i="10"/>
  <c r="A44" i="10"/>
  <c r="A135" i="10"/>
  <c r="A117" i="10"/>
  <c r="A27" i="10"/>
  <c r="A37" i="10"/>
  <c r="A34" i="10"/>
  <c r="A255" i="10"/>
  <c r="A259" i="10"/>
  <c r="A185" i="10"/>
  <c r="A232" i="10"/>
  <c r="A152" i="10"/>
  <c r="A174" i="10"/>
  <c r="A38" i="10"/>
  <c r="A47" i="10"/>
  <c r="A43" i="10"/>
  <c r="A171" i="10"/>
  <c r="A268" i="10"/>
  <c r="A155" i="10"/>
  <c r="A242" i="10"/>
  <c r="A216" i="10"/>
  <c r="A238" i="10"/>
  <c r="A72" i="10"/>
  <c r="A111" i="10"/>
  <c r="A31" i="10"/>
  <c r="A276" i="10"/>
  <c r="A211" i="10"/>
  <c r="A11" i="10"/>
  <c r="A36" i="10"/>
  <c r="A88" i="10"/>
  <c r="A143" i="10"/>
  <c r="A23" i="10"/>
  <c r="A260" i="10"/>
  <c r="A172" i="10"/>
  <c r="A272" i="10"/>
  <c r="A234" i="10"/>
  <c r="A253" i="10"/>
  <c r="A32" i="3"/>
  <c r="A27" i="3"/>
  <c r="A30" i="3"/>
  <c r="A31" i="3"/>
  <c r="A28" i="3"/>
  <c r="A29" i="3"/>
  <c r="C9" i="8"/>
  <c r="C8" i="9"/>
  <c r="F13" i="5" l="1"/>
  <c r="D13" i="5"/>
  <c r="D10" i="5"/>
  <c r="D11" i="5"/>
  <c r="D8" i="5"/>
  <c r="D12" i="5"/>
  <c r="D9" i="5"/>
  <c r="E13" i="5"/>
  <c r="C13" i="5"/>
  <c r="E11" i="5"/>
  <c r="F9" i="5"/>
  <c r="F10" i="5"/>
  <c r="E9" i="5"/>
  <c r="C10" i="5"/>
  <c r="F8" i="5"/>
  <c r="E12" i="5"/>
  <c r="E10" i="5"/>
  <c r="C9" i="5"/>
  <c r="F11" i="5"/>
  <c r="E8" i="5"/>
  <c r="C8" i="5"/>
  <c r="F12" i="5"/>
  <c r="C12" i="5"/>
  <c r="C11" i="5"/>
  <c r="F33" i="9"/>
  <c r="F48" i="9"/>
  <c r="F55" i="9"/>
  <c r="F57" i="9"/>
  <c r="F18" i="9"/>
  <c r="F25" i="9"/>
  <c r="C43" i="9"/>
  <c r="D43" i="9"/>
  <c r="C58" i="9"/>
  <c r="C24" i="9"/>
  <c r="E20" i="9"/>
  <c r="D49" i="9"/>
  <c r="C48" i="9"/>
  <c r="C53" i="9"/>
  <c r="D51" i="9"/>
  <c r="E28" i="9"/>
  <c r="E40" i="9"/>
  <c r="C28" i="9"/>
  <c r="D27" i="9"/>
  <c r="D57" i="9"/>
  <c r="C46" i="9"/>
  <c r="E46" i="9"/>
  <c r="D58" i="9"/>
  <c r="E14" i="9"/>
  <c r="C37" i="9"/>
  <c r="F42" i="9"/>
  <c r="F26" i="9"/>
  <c r="F51" i="9"/>
  <c r="F24" i="9"/>
  <c r="F19" i="9"/>
  <c r="F58" i="9"/>
  <c r="D14" i="9"/>
  <c r="C44" i="9"/>
  <c r="D25" i="9"/>
  <c r="D34" i="9"/>
  <c r="E49" i="9"/>
  <c r="E16" i="9"/>
  <c r="C51" i="9"/>
  <c r="D29" i="9"/>
  <c r="D55" i="9"/>
  <c r="E26" i="9"/>
  <c r="E9" i="9"/>
  <c r="C12" i="9"/>
  <c r="C55" i="9"/>
  <c r="E48" i="9"/>
  <c r="D42" i="9"/>
  <c r="E21" i="9"/>
  <c r="E35" i="9"/>
  <c r="E34" i="9"/>
  <c r="C42" i="9"/>
  <c r="D16" i="9"/>
  <c r="F52" i="9"/>
  <c r="F40" i="9"/>
  <c r="F9" i="9"/>
  <c r="F49" i="9"/>
  <c r="F29" i="9"/>
  <c r="F37" i="9"/>
  <c r="D26" i="9"/>
  <c r="E55" i="9"/>
  <c r="E12" i="9"/>
  <c r="E22" i="9"/>
  <c r="D37" i="9"/>
  <c r="D13" i="9"/>
  <c r="C27" i="9"/>
  <c r="D15" i="9"/>
  <c r="D46" i="9"/>
  <c r="C19" i="9"/>
  <c r="C13" i="9"/>
  <c r="D38" i="9"/>
  <c r="E17" i="9"/>
  <c r="D28" i="9"/>
  <c r="E45" i="9"/>
  <c r="E11" i="9"/>
  <c r="E25" i="9"/>
  <c r="C52" i="9"/>
  <c r="F59" i="9"/>
  <c r="E30" i="9"/>
  <c r="E19" i="9"/>
  <c r="E52" i="9"/>
  <c r="F53" i="9"/>
  <c r="F16" i="9"/>
  <c r="F11" i="9"/>
  <c r="F36" i="9"/>
  <c r="F30" i="9"/>
  <c r="F35" i="9"/>
  <c r="D30" i="9"/>
  <c r="E31" i="9"/>
  <c r="C34" i="9"/>
  <c r="E58" i="9"/>
  <c r="E33" i="9"/>
  <c r="C30" i="9"/>
  <c r="C38" i="9"/>
  <c r="D48" i="9"/>
  <c r="E37" i="9"/>
  <c r="D22" i="9"/>
  <c r="D18" i="9"/>
  <c r="D33" i="9"/>
  <c r="D20" i="9"/>
  <c r="D54" i="9"/>
  <c r="C15" i="9"/>
  <c r="D19" i="9"/>
  <c r="D31" i="9"/>
  <c r="F17" i="9"/>
  <c r="E43" i="9"/>
  <c r="E13" i="9"/>
  <c r="F12" i="9"/>
  <c r="F38" i="9"/>
  <c r="F20" i="9"/>
  <c r="F45" i="9"/>
  <c r="F31" i="9"/>
  <c r="F44" i="9"/>
  <c r="E24" i="9"/>
  <c r="D59" i="9"/>
  <c r="C18" i="9"/>
  <c r="C26" i="9"/>
  <c r="C22" i="9"/>
  <c r="C54" i="9"/>
  <c r="E47" i="9"/>
  <c r="C36" i="9"/>
  <c r="E27" i="9"/>
  <c r="C56" i="9"/>
  <c r="C14" i="9"/>
  <c r="C20" i="9"/>
  <c r="E59" i="9"/>
  <c r="E54" i="9"/>
  <c r="D44" i="9"/>
  <c r="D53" i="9"/>
  <c r="C59" i="9"/>
  <c r="F27" i="9"/>
  <c r="E15" i="9"/>
  <c r="D52" i="9"/>
  <c r="F13" i="9"/>
  <c r="F34" i="9"/>
  <c r="F21" i="9"/>
  <c r="F43" i="9"/>
  <c r="F28" i="9"/>
  <c r="F46" i="9"/>
  <c r="E51" i="9"/>
  <c r="D9" i="9"/>
  <c r="C25" i="9"/>
  <c r="E18" i="9"/>
  <c r="D56" i="9"/>
  <c r="D12" i="9"/>
  <c r="D17" i="9"/>
  <c r="C16" i="9"/>
  <c r="D24" i="9"/>
  <c r="C57" i="9"/>
  <c r="C31" i="9"/>
  <c r="C17" i="9"/>
  <c r="D47" i="9"/>
  <c r="D11" i="9"/>
  <c r="C11" i="9"/>
  <c r="D35" i="9"/>
  <c r="D45" i="9"/>
  <c r="F15" i="9"/>
  <c r="E53" i="9"/>
  <c r="C45" i="9"/>
  <c r="E44" i="9"/>
  <c r="F14" i="9"/>
  <c r="F47" i="9"/>
  <c r="F22" i="9"/>
  <c r="F56" i="9"/>
  <c r="F39" i="9"/>
  <c r="E39" i="9"/>
  <c r="E29" i="9"/>
  <c r="C40" i="9"/>
  <c r="E42" i="9"/>
  <c r="C47" i="9"/>
  <c r="E36" i="9"/>
  <c r="D36" i="9"/>
  <c r="D39" i="9"/>
  <c r="C39" i="9"/>
  <c r="E56" i="9"/>
  <c r="C29" i="9"/>
  <c r="C49" i="9"/>
  <c r="E38" i="9"/>
  <c r="D21" i="9"/>
  <c r="D40" i="9"/>
  <c r="E57" i="9"/>
  <c r="C9" i="9"/>
  <c r="F54" i="9"/>
  <c r="C33" i="9"/>
  <c r="C35" i="9"/>
  <c r="C21" i="9"/>
  <c r="F37" i="8"/>
  <c r="F36" i="8"/>
  <c r="F32" i="8"/>
  <c r="F15" i="8"/>
  <c r="C26" i="8"/>
  <c r="E16" i="8"/>
  <c r="C24" i="8"/>
  <c r="D27" i="8"/>
  <c r="D16" i="8"/>
  <c r="E10" i="8"/>
  <c r="E20" i="8"/>
  <c r="C18" i="8"/>
  <c r="E14" i="8"/>
  <c r="E23" i="8"/>
  <c r="E21" i="8"/>
  <c r="E12" i="8"/>
  <c r="F31" i="8"/>
  <c r="F11" i="8"/>
  <c r="F19" i="8"/>
  <c r="F35" i="8"/>
  <c r="C28" i="8"/>
  <c r="D37" i="8"/>
  <c r="E24" i="8"/>
  <c r="C25" i="8"/>
  <c r="E13" i="8"/>
  <c r="E30" i="8"/>
  <c r="E33" i="8"/>
  <c r="D18" i="8"/>
  <c r="E19" i="8"/>
  <c r="C14" i="8"/>
  <c r="D24" i="8"/>
  <c r="F12" i="8"/>
  <c r="E27" i="8"/>
  <c r="D23" i="8"/>
  <c r="F22" i="8"/>
  <c r="F26" i="8"/>
  <c r="F13" i="8"/>
  <c r="F30" i="8"/>
  <c r="D21" i="8"/>
  <c r="D22" i="8"/>
  <c r="C21" i="8"/>
  <c r="E22" i="8"/>
  <c r="E37" i="8"/>
  <c r="E31" i="8"/>
  <c r="E32" i="8"/>
  <c r="E25" i="8"/>
  <c r="C33" i="8"/>
  <c r="E36" i="8"/>
  <c r="C16" i="8"/>
  <c r="F25" i="8"/>
  <c r="F28" i="8"/>
  <c r="F38" i="8"/>
  <c r="D32" i="8"/>
  <c r="E38" i="8"/>
  <c r="C17" i="8"/>
  <c r="D33" i="8"/>
  <c r="E35" i="8"/>
  <c r="E18" i="8"/>
  <c r="E28" i="8"/>
  <c r="D11" i="8"/>
  <c r="D17" i="8"/>
  <c r="E26" i="8"/>
  <c r="E17" i="8"/>
  <c r="F33" i="8"/>
  <c r="D28" i="8"/>
  <c r="C29" i="8"/>
  <c r="F18" i="8"/>
  <c r="F14" i="8"/>
  <c r="F29" i="8"/>
  <c r="D31" i="8"/>
  <c r="E11" i="8"/>
  <c r="C19" i="8"/>
  <c r="C11" i="8"/>
  <c r="D20" i="8"/>
  <c r="D10" i="8"/>
  <c r="C32" i="8"/>
  <c r="D35" i="8"/>
  <c r="D19" i="8"/>
  <c r="E34" i="8"/>
  <c r="D25" i="8"/>
  <c r="D30" i="8"/>
  <c r="F20" i="8"/>
  <c r="F16" i="8"/>
  <c r="F23" i="8"/>
  <c r="D26" i="8"/>
  <c r="C13" i="8"/>
  <c r="D13" i="8"/>
  <c r="D38" i="8"/>
  <c r="C23" i="8"/>
  <c r="D14" i="8"/>
  <c r="D34" i="8"/>
  <c r="E29" i="8"/>
  <c r="C31" i="8"/>
  <c r="D15" i="8"/>
  <c r="C30" i="8"/>
  <c r="F21" i="8"/>
  <c r="D36" i="8"/>
  <c r="D12" i="8"/>
  <c r="F10" i="8"/>
  <c r="F17" i="8"/>
  <c r="F34" i="8"/>
  <c r="F27" i="8"/>
  <c r="C36" i="8"/>
  <c r="C15" i="8"/>
  <c r="C38" i="8"/>
  <c r="E15" i="8"/>
  <c r="C22" i="8"/>
  <c r="C10" i="8"/>
  <c r="C34" i="8"/>
  <c r="C27" i="8"/>
  <c r="D29" i="8"/>
  <c r="C12" i="8"/>
  <c r="C37" i="8"/>
  <c r="F24" i="8"/>
  <c r="C20" i="8"/>
  <c r="C35" i="8"/>
  <c r="H9" i="5" l="1"/>
  <c r="H11" i="5"/>
  <c r="H12" i="5"/>
  <c r="H8" i="5"/>
  <c r="H10" i="5"/>
  <c r="H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H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<sst xmlns="http://schemas.openxmlformats.org/spreadsheetml/2006/main" count="1757" uniqueCount="200">
  <si>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</si>
  <si>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</si>
  <si>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</si>
  <si>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</si>
  <si>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</si>
  <si>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</si>
  <si>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</si>
  <si>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</si>
  <si>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</si>
  <si>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</si>
  <si>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</si>
  <si>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</si>
  <si>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</si>
  <si>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</si>
  <si>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</si>
  <si>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</si>
  <si>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</si>
  <si>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</si>
  <si>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</si>
  <si>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</si>
  <si>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</si>
  <si>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</si>
  <si>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</si>
  <si>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</si>
  <si>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</si>
  <si>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</si>
  <si>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</si>
  <si>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</si>
  <si>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</si>
  <si>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</si>
  <si>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</si>
  <si>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</si>
  <si>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</si>
  <si>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</si>
  <si>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</si>
  <si>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</si>
  <si>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</si>
  <si>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</si>
  <si>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</si>
  <si>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</si>
  <si>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</si>
  <si>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</si>
  <si>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</si>
  <si>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</si>
  <si>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</si>
  <si>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</si>
  <si>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</si>
  <si>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</si>
  <si>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</si>
  <si>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</si>
  <si>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</si>
  <si>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</si>
  <si>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</si>
  <si>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</si>
  <si>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</si>
  <si>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</si>
  <si>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</si>
  <si>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</si>
  <si>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</si>
  <si>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</si>
  <si>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</si>
  <si>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</si>
  <si>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</si>
  <si>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</si>
  <si>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</si>
  <si>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</si>
  <si>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</si>
  <si>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</si>
  <si>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</si>
  <si>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</si>
  <si>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</si>
  <si>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</si>
  <si>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</si>
  <si>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</si>
  <si>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</si>
  <si>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</si>
  <si>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</si>
  <si>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</si>
  <si>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</si>
  <si>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</si>
  <si>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</si>
  <si>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</si>
  <si>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</si>
  <si>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</si>
  <si>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</si>
  <si>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</si>
  <si>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</si>
  <si>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</si>
  <si>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</si>
  <si>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</si>
  <si>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</si>
  <si>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</si>
  <si>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t>Regiones</t>
  </si>
  <si>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</si>
  <si>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</si>
  <si>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</si>
  <si>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</si>
  <si>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</si>
  <si>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</si>
  <si>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</si>
  <si>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</si>
  <si>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</si>
  <si>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</si>
  <si>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</si>
  <si>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</si>
  <si>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</si>
  <si>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</si>
  <si>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.T.Alimentos TOTAL ING</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</si>
  <si>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</si>
  <si>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</si>
  <si>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</si>
  <si>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</si>
  <si>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</si>
  <si>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</si>
  <si>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</si>
  <si>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</si>
  <si>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</si>
  <si>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</si>
  <si>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</si>
  <si>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</si>
  <si>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</si>
  <si>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</si>
  <si>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</si>
  <si>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</si>
  <si>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</si>
  <si>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</si>
  <si>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</si>
  <si>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</si>
  <si>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</si>
  <si>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</si>
  <si>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</si>
  <si>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</si>
  <si>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</si>
  <si>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</si>
  <si>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</si>
  <si>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</si>
  <si>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</si>
  <si>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</si>
  <si>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</si>
  <si>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</si>
  <si>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</si>
  <si>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</si>
  <si>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</si>
  <si>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</si>
  <si>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</si>
  <si>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</si>
  <si>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</si>
  <si>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</si>
  <si>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</si>
  <si>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</si>
  <si>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</si>
  <si>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</si>
  <si>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</si>
  <si>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</si>
  <si>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</si>
  <si>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</si>
  <si>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</si>
  <si>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TotalAlimentacion</t>
  </si>
  <si>
    <t>Total Bebidas</t>
  </si>
  <si>
    <t>Total Bebidas Frias</t>
  </si>
  <si>
    <t>Total Bebidas Calientes</t>
  </si>
  <si>
    <t>Total Aperitivos</t>
  </si>
  <si>
    <t>Metodología del panel de consumo alimentario fuera de hogares</t>
  </si>
  <si>
    <t>Informe consumo de alimentacion fuera del hogar</t>
  </si>
  <si>
    <t>Informe consumo alimentacion fuera del hogar</t>
  </si>
  <si>
    <t>Total Alimentacion</t>
  </si>
  <si>
    <t>TRIM 2 20</t>
  </si>
  <si>
    <t>VOLUMEN POR ACTO (consumiciones)</t>
  </si>
  <si>
    <t>Conclusiones</t>
  </si>
  <si>
    <t xml:space="preserve">                              Informe consumo de alimentacion fuera del hogar</t>
  </si>
  <si>
    <r>
      <rPr>
        <b/>
        <sz val="11"/>
        <rFont val="Calibri"/>
        <family val="2"/>
        <scheme val="minor"/>
      </rPr>
      <t xml:space="preserve">Volumen (millones de consumiciones): </t>
    </r>
    <r>
      <rPr>
        <sz val="11"/>
        <rFont val="Calibri"/>
        <family val="2"/>
        <scheme val="minor"/>
      </rPr>
      <t>Volumen total en consumiciones realizado por los individuos residentes en España.</t>
    </r>
  </si>
  <si>
    <r>
      <rPr>
        <b/>
        <sz val="11"/>
        <rFont val="Calibri"/>
        <family val="2"/>
        <scheme val="minor"/>
      </rPr>
      <t>Volumen (millones de kilos consumidos):</t>
    </r>
    <r>
      <rPr>
        <sz val="11"/>
        <rFont val="Calibri"/>
        <family val="2"/>
        <scheme val="minor"/>
      </rPr>
      <t xml:space="preserve"> Volumen total de kilos consumidos por los individuos residentes en España.</t>
    </r>
  </si>
  <si>
    <r>
      <rPr>
        <b/>
        <sz val="11"/>
        <rFont val="Calibri"/>
        <family val="2"/>
        <scheme val="minor"/>
      </rPr>
      <t>Valor (euros):</t>
    </r>
    <r>
      <rPr>
        <sz val="11"/>
        <rFont val="Calibri"/>
        <family val="2"/>
        <scheme val="minor"/>
      </rPr>
      <t xml:space="preserve"> Gasto total realizado por los individuos residentes en España.</t>
    </r>
  </si>
  <si>
    <r>
      <rPr>
        <b/>
        <sz val="11"/>
        <rFont val="Calibri"/>
        <family val="2"/>
        <scheme val="minor"/>
      </rPr>
      <t>Penetración (%):</t>
    </r>
    <r>
      <rPr>
        <sz val="11"/>
        <rFont val="Calibri"/>
        <family val="2"/>
        <scheme val="minor"/>
      </rPr>
      <t xml:space="preserve"> Porcentaje de Individuos que han consumido el producto/categoria a lo largo del periodo de estudio.</t>
    </r>
  </si>
  <si>
    <r>
      <rPr>
        <b/>
        <sz val="11"/>
        <rFont val="Calibri"/>
        <family val="2"/>
        <scheme val="minor"/>
      </rPr>
      <t>Frecuencia:</t>
    </r>
    <r>
      <rPr>
        <sz val="11"/>
        <rFont val="Calibri"/>
        <family val="2"/>
        <scheme val="minor"/>
      </rPr>
      <t xml:space="preserve"> Actos de consumo.</t>
    </r>
  </si>
  <si>
    <r>
      <rPr>
        <b/>
        <sz val="11"/>
        <rFont val="Calibri"/>
        <family val="2"/>
        <scheme val="minor"/>
      </rPr>
      <t xml:space="preserve">Consumo medio (consumiciones medias porconsumidor): </t>
    </r>
    <r>
      <rPr>
        <sz val="11"/>
        <rFont val="Calibri"/>
        <family val="2"/>
        <scheme val="minor"/>
      </rPr>
      <t>Promedio de consumiciones por consumidor en el periodo de estudio.</t>
    </r>
  </si>
  <si>
    <r>
      <rPr>
        <b/>
        <sz val="11"/>
        <rFont val="Calibri"/>
        <family val="2"/>
        <scheme val="minor"/>
      </rPr>
      <t>Consumo medio (kilos por consumidor):</t>
    </r>
    <r>
      <rPr>
        <sz val="11"/>
        <rFont val="Calibri"/>
        <family val="2"/>
        <scheme val="minor"/>
      </rPr>
      <t xml:space="preserve"> Promedio de kilos consumidos por consumidor en el periodo de estudio.</t>
    </r>
  </si>
  <si>
    <r>
      <rPr>
        <b/>
        <sz val="11"/>
        <rFont val="Calibri"/>
        <family val="2"/>
        <scheme val="minor"/>
      </rPr>
      <t>Consumo por acto (consumiciones):</t>
    </r>
    <r>
      <rPr>
        <sz val="11"/>
        <rFont val="Calibri"/>
        <family val="2"/>
        <scheme val="minor"/>
      </rPr>
      <t xml:space="preserve"> Número de consumiciones por acto de consumo de fuera de casa</t>
    </r>
  </si>
  <si>
    <r>
      <rPr>
        <b/>
        <sz val="11"/>
        <rFont val="Calibri"/>
        <family val="2"/>
        <scheme val="minor"/>
      </rPr>
      <t>Consumo per cápita (Kilos o litros por individuo):</t>
    </r>
    <r>
      <rPr>
        <sz val="11"/>
        <rFont val="Calibri"/>
        <family val="2"/>
        <scheme val="minor"/>
      </rPr>
      <t xml:space="preserve"> Ratio entre volumen total y total individuos.</t>
    </r>
  </si>
  <si>
    <r>
      <rPr>
        <b/>
        <sz val="11"/>
        <rFont val="Calibri"/>
        <family val="2"/>
        <scheme val="minor"/>
      </rPr>
      <t xml:space="preserve">Gasto per cápita (euros por individuo): </t>
    </r>
    <r>
      <rPr>
        <sz val="11"/>
        <rFont val="Calibri"/>
        <family val="2"/>
        <scheme val="minor"/>
      </rPr>
      <t>Ratio entre gasto total y total individuos.</t>
    </r>
  </si>
  <si>
    <r>
      <rPr>
        <b/>
        <sz val="11"/>
        <rFont val="Calibri"/>
        <family val="2"/>
        <scheme val="minor"/>
      </rPr>
      <t>Precio medio (€/kg o €/l):</t>
    </r>
    <r>
      <rPr>
        <sz val="11"/>
        <rFont val="Calibri"/>
        <family val="2"/>
        <scheme val="minor"/>
      </rPr>
      <t xml:space="preserve"> Precio medio pagado por kilo o litro.</t>
    </r>
  </si>
  <si>
    <r>
      <rPr>
        <b/>
        <sz val="11"/>
        <rFont val="Calibri"/>
        <family val="2"/>
        <scheme val="minor"/>
      </rPr>
      <t>AMB:</t>
    </r>
    <r>
      <rPr>
        <sz val="11"/>
        <rFont val="Calibri"/>
        <family val="2"/>
        <scheme val="minor"/>
      </rPr>
      <t xml:space="preserve"> Área metropolitana de Barcelona.</t>
    </r>
  </si>
  <si>
    <r>
      <rPr>
        <b/>
        <sz val="11"/>
        <rFont val="Calibri"/>
        <family val="2"/>
        <scheme val="minor"/>
      </rPr>
      <t xml:space="preserve">Rto Cat Aragón: </t>
    </r>
    <r>
      <rPr>
        <sz val="11"/>
        <rFont val="Calibri"/>
        <family val="2"/>
        <scheme val="minor"/>
      </rPr>
      <t>Zaragoza, Huesca, Lerida, Islas Baleares, Tarragona, Lerida y Gerona.</t>
    </r>
  </si>
  <si>
    <r>
      <rPr>
        <b/>
        <sz val="11"/>
        <rFont val="Calibri"/>
        <family val="2"/>
        <scheme val="minor"/>
      </rPr>
      <t>Levante:</t>
    </r>
    <r>
      <rPr>
        <sz val="11"/>
        <rFont val="Calibri"/>
        <family val="2"/>
        <scheme val="minor"/>
      </rPr>
      <t xml:space="preserve"> Castellón, Valencia, Alicante, Murcia y Albacete.</t>
    </r>
  </si>
  <si>
    <r>
      <rPr>
        <b/>
        <sz val="11"/>
        <rFont val="Calibri"/>
        <family val="2"/>
        <scheme val="minor"/>
      </rPr>
      <t xml:space="preserve">Andalucia: </t>
    </r>
    <r>
      <rPr>
        <sz val="11"/>
        <rFont val="Calibri"/>
        <family val="2"/>
        <scheme val="minor"/>
      </rPr>
      <t>Cádiz, Málaga, Granada, Almería, Jaén, Córdoba, Sevilla, Huelva y Badajoz.</t>
    </r>
  </si>
  <si>
    <r>
      <rPr>
        <b/>
        <sz val="11"/>
        <rFont val="Calibri"/>
        <family val="2"/>
        <scheme val="minor"/>
      </rPr>
      <t>AMM:</t>
    </r>
    <r>
      <rPr>
        <sz val="11"/>
        <rFont val="Calibri"/>
        <family val="2"/>
        <scheme val="minor"/>
      </rPr>
      <t xml:space="preserve"> Área metropolitana de Madrid.</t>
    </r>
  </si>
  <si>
    <r>
      <rPr>
        <b/>
        <sz val="11"/>
        <rFont val="Calibri"/>
        <family val="2"/>
        <scheme val="minor"/>
      </rPr>
      <t xml:space="preserve">Resto Centro: </t>
    </r>
    <r>
      <rPr>
        <sz val="11"/>
        <rFont val="Calibri"/>
        <family val="2"/>
        <scheme val="minor"/>
      </rPr>
      <t>Zamora, Valladolid, Soria, Segovia, Salamanca, Ávila, Guadalajara, Teruel, Cuenca, Ciudad Real, Toledo y Cáceres.</t>
    </r>
  </si>
  <si>
    <r>
      <rPr>
        <b/>
        <sz val="11"/>
        <rFont val="Calibri"/>
        <family val="2"/>
        <scheme val="minor"/>
      </rPr>
      <t xml:space="preserve">Norte Centro: </t>
    </r>
    <r>
      <rPr>
        <sz val="11"/>
        <rFont val="Calibri"/>
        <family val="2"/>
        <scheme val="minor"/>
      </rPr>
      <t>Cantabria, Palencia, Burgos, La Rioja, Álava, Navarra, Vizcaya y Guipúzcoa.</t>
    </r>
  </si>
  <si>
    <r>
      <rPr>
        <b/>
        <sz val="11"/>
        <rFont val="Calibri"/>
        <family val="2"/>
        <scheme val="minor"/>
      </rPr>
      <t xml:space="preserve">Noroeste: </t>
    </r>
    <r>
      <rPr>
        <sz val="11"/>
        <rFont val="Calibri"/>
        <family val="2"/>
        <scheme val="minor"/>
      </rPr>
      <t>La Coruña, Pontevedra, Orense, Lugo, Asturias y León.</t>
    </r>
  </si>
  <si>
    <t xml:space="preserve">     Informe consumo de alimentacion fuera del hogar</t>
  </si>
  <si>
    <t xml:space="preserve">            Informe consumo de alimentacion fuera del hogar</t>
  </si>
  <si>
    <t xml:space="preserve">                                       Informe consumo de alimentacion fuera del hogar</t>
  </si>
  <si>
    <t>AÑO 2019</t>
  </si>
  <si>
    <t>AÑO 2020</t>
  </si>
  <si>
    <t>AÑO 2021</t>
  </si>
  <si>
    <t>AÑO 2022</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</si>
  <si>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A partir del 2022** se lleva a cabo un proceso de revisión, mejora y formación de los panelistas para identificar y reducir posibles olvidos y errores de declaración afectados por el lugar de consumo. 
Es por esto por lo que desde el trimestre 4 de 2022, el dato no solo actual, sino histórico, habrá cambiado observándose un incremento en el valor proporcional a todas las categorías y demográficos. No obstante, la tendencia es la misma que la seguida en el dato anteriormente entregado.	
* Desde T2  de 2018
** Desde la pandemia ganan relevancia el pedido a domicilio y la comida para llevar, creciendo las ocasiones realizadas en el lugar de consumo fuera del establecimiento, especialmente de productos de alimentos, lo que conlleva a un volumen en kg y valor mayor.
* Desde T2  de 2018</t>
  </si>
  <si>
    <t xml:space="preserve">El 96,4 % de la población residente en España ha realizado algún consumo de producto de alimentación fuera de casa, cifra superior en un 0,4 % al ejercicio anterior, no obstante, sigue manteniéndose ligeramente por debajo del año 2019 donde alcanzaba el 99,5 % de la población residente en España.
La frecuencia de compra es mayor en este 2022 (5,1 %), en promedio se realizan 116,4 actos de consumo fuera de casa, son casi 6 actos más de compra que con respecto al mismo periodo del año anterior, donde el saldo fueron 110,8 actos. 
El gasto per cápita realizado a cierre de año 2022 asciende a 984,51 € por persona, cantidad un 11,3 % superior que en el ejercicio anterior (884,43 €). 
Aumenta la compra de bebidas fuera de casa un 7,8 % especialmente de aquellas frías (8,1 %), así como tambien aumenta la compra de alimentos en un 4,0 %. 
Si tenemos en cuenta el momento de consumo, el año 2022 cierra con una recuperación de los momentos principales del día como son comidas y cenas (3,7 % y 14,2 % respectivamente). La cena, así como al momento después de cenar son quienes experimentan los crecimientos más fuertes a cierre de 2022 (35,2 %). Este movimiento tiene lógica, debido a que durante el año 2021 las restricciones horarias y de movimiento fueron superiores, siendo los momentos más tardíos los más penalizados. De hecho, hay que destacar que, bajo el prisma de crecimiento generalizado, se produce un descenso en el momento de antes de comer con un descenso del 1,7 %. Por lo que podemos decir que la tendencia de consumo por momentos parece restaurarse al momento previo a la pandemia.
Lugares que cobraron importancia durante la pandemia como el consumo en la casa propia o en casa de otras personas cierran con perdida de ocasiones (17,6 % y 6,4 %), este movimiento es lógico debido a que el consumo extradoméstico se realiza principalmente en el establecimiento, pues acumula el 69,1 % del volumen fuera de casa y que además cierra con evolución positiva del 14,2 %. Es importante que el 93,3 % de los individuos ha vuelto a consumir algún tipo de producto fuera de sus hogares en el establecimiento, siendo el lugar que cuenta con mayor público. 
Y es que el consumo fuera de casa tiene un componente social, más de un tercio del volumen consumido (36,0 %) se consume en familia. Le sigue con el 25,1 % aquel que se realiza con amigos.  De hecho, el consumo realizado fuera de casa en estos entornos consigue capitalizar un 6,5 % y un 9,9, % más de volumen. Por su parte, se observa un retroceso en el consumo realizado en solitario, así como el realizado con clientes. 
El consumo extradoméstico está ligado a un componente de ocio, el 29,3 % del volumen se realiza como celebración, fiesta o para salir a tomar algo, siendo el motivo que más crece en este año con un 19,7 % más de volumen. Las ocasiones de placer y relax o aquellas realizadas sin planificar mantienen una proporción significativa. 
</t>
  </si>
  <si>
    <t>La evolución de la alimentación fuera del hogar es diferente según las áreas geográficas. Las áreas que más recuperación tienen son la región Catalano aragonesa con el área metropolitana de Barcelona, así como el Noroeste, con crecimientos que superan el crecimiento promedio. Por su parte, es importante destacar que Andalucía que mantiene una proporción de 1 de cada 5 kilos consumidos fuera de casa consigue crecer un 6,1 %. 
No obstante, la recuperación del consumo extradoméstico no se produce por todos los colectivos de edad. Pierden intensidad de consumo los targets más jóvenes entre 15 y 19 años (8,9 %) y entre los 20-24 años con un descenso del 14,0 %. Por su parte, tampoco se recupera en targets adultos de entre 25-34 años que pierden el 2,2 % del consumo. Por lo que la recuperación proviene de adultos de más de 35 años, especialmente aquellos que tienen entre 60-75 años, que intensifican el consumo un 18,5 %. Este colectivo es además el más intensivo, debido a que representa más de un tercio del consumo extradoméstico con una penetración del 98,1 %.</t>
  </si>
  <si>
    <t xml:space="preserve">El consumo extradomestico cierra en positivo durante el año 2022 (6,1 %) El valor del mercado consigue capturar un 11,5 % más que en el ejercicio anterior.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</si>
</sst>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_-* #,##0.0\ _€_-;\-* #,##0.0\ _€_-;_-* &quot;-&quot;?\ _€_-;_-@_-"/>
    <numFmt numFmtId="167" formatCode="0.0"/>
    <numFmt numFmtId="168" formatCode="#,##0_ ;\-#,##0\ "/>
    <numFmt numFmtId="169"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14"/>
      <color rgb="FFFF0000"/>
      <name val="Calibri"/>
      <family val="2"/>
    </font>
    <font>
      <sz val="20"/>
      <name val="Calibri"/>
      <family val="2"/>
      <scheme val="minor"/>
    </font>
    <font>
      <b/>
      <sz val="20"/>
      <name val="Calibri"/>
      <family val="2"/>
      <scheme val="minor"/>
    </font>
    <font>
      <sz val="16"/>
      <name val="Calibri"/>
      <family val="2"/>
      <scheme val="minor"/>
    </font>
    <font>
      <sz val="14"/>
      <name val="Calibri"/>
      <family val="2"/>
      <scheme val="minor"/>
    </font>
    <font>
      <b/>
      <sz val="14"/>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22">
    <xf numFmtId="0" fontId="0" fillId="0" borderId="0" xfId="0"/>
    <xf numFmtId="0" fontId="0" fillId="0" borderId="0" xfId="0"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0" fillId="0" borderId="0" xfId="0" applyFont="1" applyAlignment="1" applyProtection="1">
      <alignment vertical="top"/>
      <protection locked="0"/>
    </xf>
    <xf numFmtId="0" fontId="11" fillId="0" borderId="0" xfId="0" applyFont="1" applyAlignment="1" applyProtection="1">
      <alignment vertical="top"/>
      <protection locked="0"/>
    </xf>
    <xf numFmtId="0" fontId="0" fillId="0" borderId="0" xfId="0" applyProtection="1">
      <protection hidden="1"/>
    </xf>
    <xf numFmtId="0" fontId="18" fillId="0" borderId="0" xfId="0" applyFont="1" applyFill="1" applyBorder="1"/>
    <xf numFmtId="0" fontId="0" fillId="0" borderId="0" xfId="0" applyBorder="1"/>
    <xf numFmtId="164" fontId="18" fillId="0" borderId="0" xfId="1" applyFont="1" applyFill="1" applyBorder="1"/>
    <xf numFmtId="164" fontId="19" fillId="0" borderId="0" xfId="1" applyFont="1" applyFill="1" applyBorder="1"/>
    <xf numFmtId="0" fontId="18" fillId="0" borderId="0" xfId="0" applyFont="1"/>
    <xf numFmtId="0" fontId="6" fillId="0" borderId="0" xfId="0" applyFont="1" applyFill="1" applyAlignment="1">
      <alignment vertical="center" wrapText="1"/>
    </xf>
    <xf numFmtId="0" fontId="25" fillId="0" borderId="0" xfId="0" applyFont="1" applyFill="1" applyBorder="1" applyAlignment="1">
      <alignment vertical="center" wrapText="1"/>
    </xf>
    <xf numFmtId="0" fontId="25" fillId="0" borderId="0" xfId="0" applyFont="1" applyFill="1" applyBorder="1" applyAlignment="1">
      <alignment vertical="center"/>
    </xf>
    <xf numFmtId="0" fontId="26" fillId="0" borderId="0" xfId="0" applyFont="1" applyFill="1" applyAlignment="1">
      <alignment horizontal="center" vertical="center"/>
    </xf>
    <xf numFmtId="0" fontId="0" fillId="0" borderId="0" xfId="0" applyFill="1" applyAlignment="1">
      <alignment wrapText="1"/>
    </xf>
    <xf numFmtId="0" fontId="0" fillId="0" borderId="0" xfId="0" applyFill="1" applyAlignment="1">
      <alignment vertical="center" wrapText="1"/>
    </xf>
    <xf numFmtId="0" fontId="6" fillId="0" borderId="0" xfId="0" applyFont="1" applyAlignment="1">
      <alignment vertical="center" wrapText="1"/>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0" fontId="18" fillId="0" borderId="0" xfId="0" applyFont="1" applyBorder="1"/>
    <xf numFmtId="164" fontId="18" fillId="0" borderId="0" xfId="1" applyFont="1" applyBorder="1"/>
    <xf numFmtId="165" fontId="18" fillId="0" borderId="18" xfId="1" applyNumberFormat="1" applyFont="1" applyFill="1" applyBorder="1" applyProtection="1">
      <protection hidden="1"/>
    </xf>
    <xf numFmtId="165" fontId="18" fillId="0" borderId="0" xfId="1" applyNumberFormat="1" applyFont="1" applyFill="1" applyBorder="1" applyProtection="1">
      <protection hidden="1"/>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164" fontId="18" fillId="0" borderId="2" xfId="1" applyFont="1" applyFill="1" applyBorder="1" applyProtection="1">
      <protection hidden="1"/>
    </xf>
    <xf numFmtId="0" fontId="5" fillId="0" borderId="0" xfId="0" applyFont="1" applyAlignment="1" applyProtection="1">
      <alignment horizontal="center" vertical="center" wrapText="1"/>
      <protection locked="0"/>
    </xf>
    <xf numFmtId="0" fontId="20" fillId="0" borderId="0" xfId="0" applyFont="1" applyBorder="1" applyAlignment="1" applyProtection="1">
      <alignment vertical="center" wrapText="1"/>
      <protection locked="0"/>
    </xf>
    <xf numFmtId="0" fontId="13" fillId="0" borderId="0" xfId="0" applyFont="1" applyAlignment="1" applyProtection="1">
      <alignment horizontal="center" vertical="center"/>
      <protection locked="0"/>
    </xf>
    <xf numFmtId="0" fontId="23" fillId="0" borderId="0" xfId="0" applyFont="1" applyFill="1" applyAlignment="1" applyProtection="1">
      <alignment horizontal="left" indent="5"/>
      <protection locked="0"/>
    </xf>
    <xf numFmtId="0" fontId="5" fillId="0" borderId="0" xfId="0" applyFont="1" applyFill="1" applyBorder="1" applyProtection="1">
      <protection locked="0"/>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17" fillId="0" borderId="0" xfId="0" applyFont="1" applyAlignment="1">
      <alignment horizontal="left"/>
    </xf>
    <xf numFmtId="167" fontId="18" fillId="0" borderId="2" xfId="1" applyNumberFormat="1" applyFont="1" applyFill="1" applyBorder="1" applyAlignment="1" applyProtection="1">
      <alignment horizontal="center"/>
      <protection hidden="1"/>
    </xf>
    <xf numFmtId="0" fontId="30" fillId="0" borderId="0" xfId="0" applyFont="1" applyAlignment="1" applyProtection="1">
      <protection locked="0"/>
    </xf>
    <xf numFmtId="0" fontId="18" fillId="0" borderId="0" xfId="0" applyFont="1" applyFill="1" applyBorder="1" applyAlignment="1" applyProtection="1">
      <alignment horizontal="left" indent="3"/>
      <protection locked="0"/>
    </xf>
    <xf numFmtId="0" fontId="18" fillId="0" borderId="0" xfId="0" applyFont="1" applyFill="1" applyBorder="1" applyAlignment="1" applyProtection="1">
      <alignment horizontal="left" indent="5"/>
      <protection locked="0"/>
    </xf>
    <xf numFmtId="0" fontId="18" fillId="0" borderId="6" xfId="0" applyFont="1" applyFill="1" applyBorder="1" applyAlignment="1" applyProtection="1">
      <alignment horizontal="left" indent="5"/>
      <protection locked="0"/>
    </xf>
    <xf numFmtId="0" fontId="5" fillId="0" borderId="0" xfId="0" applyFont="1" applyAlignment="1" applyProtection="1">
      <alignment horizontal="left"/>
      <protection locked="0"/>
    </xf>
    <xf numFmtId="0" fontId="8" fillId="0" borderId="11" xfId="0" applyFont="1" applyFill="1" applyBorder="1" applyAlignment="1" applyProtection="1">
      <alignment vertical="center"/>
      <protection locked="0"/>
    </xf>
    <xf numFmtId="0" fontId="5" fillId="0" borderId="12" xfId="0" applyFont="1" applyFill="1" applyBorder="1" applyProtection="1">
      <protection locked="0"/>
    </xf>
    <xf numFmtId="0" fontId="9" fillId="0" borderId="3" xfId="0" applyFont="1" applyFill="1" applyBorder="1" applyAlignment="1" applyProtection="1">
      <alignment horizontal="left" vertical="center" indent="2"/>
      <protection locked="0"/>
    </xf>
    <xf numFmtId="0" fontId="5" fillId="0" borderId="4" xfId="0" applyFont="1" applyFill="1" applyBorder="1" applyProtection="1">
      <protection locked="0"/>
    </xf>
    <xf numFmtId="0" fontId="9" fillId="0" borderId="6" xfId="0" applyFont="1" applyFill="1" applyBorder="1" applyAlignment="1" applyProtection="1">
      <alignment horizontal="left" vertical="center" indent="2"/>
      <protection locked="0"/>
    </xf>
    <xf numFmtId="0" fontId="9" fillId="0" borderId="7" xfId="0" applyFont="1" applyFill="1" applyBorder="1" applyAlignment="1" applyProtection="1">
      <alignment horizontal="left" vertical="center" indent="2"/>
      <protection locked="0"/>
    </xf>
    <xf numFmtId="0" fontId="5" fillId="0" borderId="8" xfId="0" applyFont="1" applyFill="1" applyBorder="1" applyProtection="1">
      <protection locked="0"/>
    </xf>
    <xf numFmtId="0" fontId="18"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5" fillId="0" borderId="0" xfId="1" applyNumberFormat="1" applyFont="1" applyBorder="1" applyAlignment="1" applyProtection="1">
      <alignment horizontal="right"/>
      <protection locked="0"/>
    </xf>
    <xf numFmtId="0" fontId="16" fillId="0" borderId="0" xfId="0" applyFont="1" applyAlignment="1" applyProtection="1">
      <alignment horizontal="right"/>
      <protection locked="0"/>
    </xf>
    <xf numFmtId="0" fontId="18" fillId="0" borderId="0" xfId="0" quotePrefix="1" applyFont="1" applyAlignment="1" applyProtection="1">
      <alignment horizontal="left" indent="3"/>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4" fillId="0" borderId="0" xfId="0" applyNumberFormat="1" applyFont="1" applyAlignment="1" applyProtection="1">
      <alignment horizontal="left"/>
      <protection locked="0"/>
    </xf>
    <xf numFmtId="0" fontId="18" fillId="0" borderId="0" xfId="0" applyFont="1" applyProtection="1">
      <protection locked="0"/>
    </xf>
    <xf numFmtId="0" fontId="31" fillId="0" borderId="0" xfId="0" applyFont="1" applyBorder="1" applyAlignment="1" applyProtection="1">
      <alignment vertical="center" wrapText="1"/>
      <protection locked="0"/>
    </xf>
    <xf numFmtId="0" fontId="4" fillId="0" borderId="0" xfId="0" applyFont="1" applyAlignment="1" applyProtection="1">
      <alignment horizontal="center" vertical="center" wrapText="1"/>
      <protection locked="0"/>
    </xf>
    <xf numFmtId="0" fontId="18" fillId="0" borderId="0" xfId="0" applyFont="1" applyProtection="1">
      <protection hidden="1"/>
    </xf>
    <xf numFmtId="0" fontId="18" fillId="0" borderId="0" xfId="0" applyFont="1" applyFill="1" applyBorder="1" applyProtection="1">
      <protection locked="0"/>
    </xf>
    <xf numFmtId="164" fontId="18" fillId="0" borderId="0" xfId="0" applyNumberFormat="1" applyFont="1" applyProtection="1">
      <protection locked="0"/>
    </xf>
    <xf numFmtId="0" fontId="23" fillId="0" borderId="0" xfId="0" applyFont="1" applyFill="1" applyAlignment="1" applyProtection="1">
      <alignment horizontal="left" indent="8"/>
      <protection locked="0"/>
    </xf>
    <xf numFmtId="0" fontId="18" fillId="0" borderId="0" xfId="0" applyFont="1" applyFill="1" applyAlignment="1" applyProtection="1">
      <alignment horizontal="left" indent="11"/>
      <protection locked="0"/>
    </xf>
    <xf numFmtId="0" fontId="32" fillId="0" borderId="0" xfId="2" applyFont="1" applyAlignment="1">
      <alignment horizontal="left" vertical="center"/>
    </xf>
    <xf numFmtId="0" fontId="18" fillId="0" borderId="0" xfId="0" applyFont="1" applyAlignment="1">
      <alignment wrapText="1"/>
    </xf>
    <xf numFmtId="0" fontId="23" fillId="0" borderId="0" xfId="0" applyFont="1" applyAlignment="1">
      <alignment horizontal="left"/>
    </xf>
    <xf numFmtId="0" fontId="7" fillId="0" borderId="20" xfId="0" applyFont="1" applyBorder="1" applyAlignment="1">
      <alignment vertical="center" wrapText="1"/>
    </xf>
    <xf numFmtId="0" fontId="18" fillId="0" borderId="0" xfId="0" applyFont="1" applyFill="1"/>
    <xf numFmtId="0" fontId="18" fillId="0" borderId="0" xfId="0" applyFont="1" applyFill="1" applyAlignment="1">
      <alignment wrapText="1"/>
    </xf>
    <xf numFmtId="0" fontId="18" fillId="0" borderId="0" xfId="0" applyFont="1" applyFill="1" applyAlignment="1">
      <alignment horizontal="left" wrapText="1"/>
    </xf>
    <xf numFmtId="0" fontId="18" fillId="0" borderId="0" xfId="0" applyFont="1" applyFill="1" applyAlignment="1">
      <alignment vertical="center" wrapText="1"/>
    </xf>
    <xf numFmtId="0" fontId="18" fillId="0" borderId="0" xfId="0" applyFont="1" applyFill="1" applyAlignment="1">
      <alignment horizontal="left" vertical="center" wrapText="1"/>
    </xf>
    <xf numFmtId="0" fontId="13" fillId="0" borderId="0" xfId="0" applyFont="1" applyFill="1"/>
    <xf numFmtId="0" fontId="7" fillId="0" borderId="23" xfId="0" applyFont="1" applyBorder="1" applyAlignment="1">
      <alignment vertical="center" wrapText="1"/>
    </xf>
    <xf numFmtId="0" fontId="7" fillId="0" borderId="23" xfId="0" applyFont="1" applyBorder="1" applyAlignment="1" applyProtection="1">
      <alignment vertical="center" wrapText="1"/>
      <protection locked="0"/>
    </xf>
    <xf numFmtId="169" fontId="18" fillId="0" borderId="0" xfId="11" applyNumberFormat="1" applyFont="1" applyProtection="1">
      <protection locked="0"/>
    </xf>
    <xf numFmtId="0" fontId="4" fillId="0" borderId="0" xfId="0" applyFont="1" applyAlignment="1" applyProtection="1">
      <alignment horizontal="left"/>
      <protection locked="0"/>
    </xf>
    <xf numFmtId="164" fontId="21" fillId="3"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164" fontId="8" fillId="3" borderId="10" xfId="0" applyNumberFormat="1" applyFont="1" applyFill="1"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protection locked="0"/>
    </xf>
    <xf numFmtId="164" fontId="0" fillId="0" borderId="0" xfId="1" applyFont="1" applyProtection="1">
      <protection locked="0"/>
    </xf>
    <xf numFmtId="0" fontId="30" fillId="0" borderId="0" xfId="0" applyFont="1" applyProtection="1">
      <protection locked="0"/>
    </xf>
    <xf numFmtId="168" fontId="5" fillId="0" borderId="0" xfId="1" applyNumberFormat="1" applyFont="1" applyProtection="1">
      <protection locked="0"/>
    </xf>
    <xf numFmtId="166" fontId="0" fillId="0" borderId="0" xfId="0" applyNumberFormat="1" applyProtection="1">
      <protection locked="0"/>
    </xf>
    <xf numFmtId="0" fontId="0" fillId="0" borderId="0" xfId="0" applyFill="1" applyProtection="1">
      <protection locked="0"/>
    </xf>
    <xf numFmtId="164" fontId="0" fillId="0" borderId="0" xfId="1" applyFont="1" applyProtection="1">
      <protection hidden="1"/>
    </xf>
    <xf numFmtId="0" fontId="21" fillId="0" borderId="0" xfId="0" applyFont="1" applyAlignment="1">
      <alignment vertical="top" wrapText="1"/>
    </xf>
    <xf numFmtId="0" fontId="9" fillId="0" borderId="0" xfId="0" applyFont="1" applyAlignment="1">
      <alignment wrapText="1"/>
    </xf>
    <xf numFmtId="0" fontId="9" fillId="0" borderId="0" xfId="0" applyFont="1" applyAlignment="1">
      <alignment horizontal="left" vertical="top" wrapText="1"/>
    </xf>
    <xf numFmtId="0" fontId="33" fillId="0" borderId="0" xfId="0" applyFont="1" applyAlignment="1">
      <alignment horizontal="center" vertical="center" wrapText="1"/>
    </xf>
    <xf numFmtId="164" fontId="35" fillId="0" borderId="0" xfId="4" applyFont="1" applyFill="1" applyAlignment="1">
      <alignment horizontal="center" vertical="center" wrapText="1"/>
    </xf>
    <xf numFmtId="0" fontId="36" fillId="0" borderId="19" xfId="0" applyFont="1" applyBorder="1" applyAlignment="1">
      <alignment horizontal="center" vertical="center"/>
    </xf>
    <xf numFmtId="164" fontId="34" fillId="0" borderId="0" xfId="4" applyFont="1" applyFill="1" applyAlignment="1">
      <alignment horizontal="center" vertical="center" wrapText="1"/>
    </xf>
    <xf numFmtId="0" fontId="36" fillId="0" borderId="21" xfId="0" applyFont="1" applyFill="1" applyBorder="1" applyAlignment="1">
      <alignment horizontal="center" vertical="center"/>
    </xf>
    <xf numFmtId="0" fontId="36" fillId="0" borderId="22" xfId="0" applyFont="1" applyFill="1" applyBorder="1" applyAlignment="1">
      <alignment horizontal="center" vertical="center"/>
    </xf>
    <xf numFmtId="0" fontId="34" fillId="0" borderId="0" xfId="0" applyFont="1" applyAlignment="1">
      <alignment horizontal="center" vertical="center" wrapText="1"/>
    </xf>
    <xf numFmtId="0" fontId="25" fillId="0" borderId="21" xfId="0" applyFont="1" applyFill="1" applyBorder="1" applyAlignment="1">
      <alignment horizontal="center" vertical="center"/>
    </xf>
    <xf numFmtId="0" fontId="25" fillId="0" borderId="22" xfId="0" applyFont="1" applyFill="1" applyBorder="1" applyAlignment="1">
      <alignment horizontal="center" vertical="center"/>
    </xf>
    <xf numFmtId="0" fontId="28" fillId="0" borderId="0" xfId="3" applyFont="1" applyAlignment="1">
      <alignment horizontal="left" vertical="top"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13" fillId="0" borderId="0" xfId="0" applyFont="1" applyAlignment="1">
      <alignment horizontal="left" vertical="top" wrapText="1"/>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8" noThreeD="1" sel="2" val="0"/>
</file>

<file path=xl/ctrlProps/ctrlProp4.xml><?xml version="1.0" encoding="utf-8"?>
<formControlPr xmlns="http://schemas.microsoft.com/office/spreadsheetml/2009/9/main" objectType="Drop" dropStyle="combo" dx="22" fmlaLink="A8" fmlaRange="DESPLEGABLES!$L$3:$L$5" noThreeD="1" sel="2"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3.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101600</xdr:rowOff>
    </xdr:from>
    <xdr:to>
      <xdr:col>2</xdr:col>
      <xdr:colOff>330732</xdr:colOff>
      <xdr:row>0</xdr:row>
      <xdr:rowOff>582465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4300" y="101600"/>
          <a:ext cx="1740432" cy="480865"/>
        </a:xfrm>
        <a:prstGeom prst="rect">
          <a:avLst/>
        </a:prstGeom>
      </xdr:spPr>
    </xdr:pic>
    <xdr:clientData/>
  </xdr:twoCellAnchor>
  <xdr:twoCellAnchor editAs="oneCell">
    <xdr:from>
      <xdr:col>6</xdr:col>
      <xdr:colOff>446259</xdr:colOff>
      <xdr:row>4</xdr:row>
      <xdr:rowOff>142875</xdr:rowOff>
    </xdr:from>
    <xdr:to>
      <xdr:col>15</xdr:col>
      <xdr:colOff>349701</xdr:colOff>
      <xdr:row>13</xdr:row>
      <xdr:rowOff>123825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18259" y="1409700"/>
          <a:ext cx="6761442" cy="3609975"/>
        </a:xfrm>
        <a:prstGeom prst="rect">
          <a:avLst/>
        </a:prstGeom>
      </xdr:spPr>
    </xdr:pic>
    <xdr:clientData/>
  </xdr:twoCellAnchor>
  <xdr:twoCellAnchor editAs="oneCell">
    <xdr:from>
      <xdr:col>12</xdr:col>
      <xdr:colOff>333376</xdr:colOff>
      <xdr:row>0</xdr:row>
      <xdr:rowOff>193674</xdr:rowOff>
    </xdr:from>
    <xdr:to>
      <xdr:col>15</xdr:col>
      <xdr:colOff>215900</xdr:colOff>
      <xdr:row>0</xdr:row>
      <xdr:rowOff>616629</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77376" y="193674"/>
          <a:ext cx="2168524" cy="422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6427321</xdr:colOff>
      <xdr:row>0</xdr:row>
      <xdr:rowOff>134473</xdr:rowOff>
    </xdr:from>
    <xdr:to>
      <xdr:col>3</xdr:col>
      <xdr:colOff>112059</xdr:colOff>
      <xdr:row>0</xdr:row>
      <xdr:rowOff>574148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516968" y="134473"/>
          <a:ext cx="1584885" cy="439675"/>
        </a:xfrm>
        <a:prstGeom prst="rect">
          <a:avLst/>
        </a:prstGeom>
      </xdr:spPr>
    </xdr:pic>
    <xdr:clientData/>
  </xdr:twoCellAnchor>
  <xdr:twoCellAnchor editAs="oneCell">
    <xdr:from>
      <xdr:col>1</xdr:col>
      <xdr:colOff>629211</xdr:colOff>
      <xdr:row>0</xdr:row>
      <xdr:rowOff>254560</xdr:rowOff>
    </xdr:from>
    <xdr:to>
      <xdr:col>1</xdr:col>
      <xdr:colOff>2383900</xdr:colOff>
      <xdr:row>1</xdr:row>
      <xdr:rowOff>47998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18858" y="254560"/>
          <a:ext cx="1754689" cy="406587"/>
        </a:xfrm>
        <a:prstGeom prst="rect">
          <a:avLst/>
        </a:prstGeom>
      </xdr:spPr>
    </xdr:pic>
    <xdr:clientData/>
  </xdr:twoCellAnchor>
  <xdr:twoCellAnchor editAs="oneCell">
    <xdr:from>
      <xdr:col>1</xdr:col>
      <xdr:colOff>0</xdr:colOff>
      <xdr:row>0</xdr:row>
      <xdr:rowOff>166688</xdr:rowOff>
    </xdr:from>
    <xdr:to>
      <xdr:col>1</xdr:col>
      <xdr:colOff>637871</xdr:colOff>
      <xdr:row>0</xdr:row>
      <xdr:rowOff>579437</xdr:rowOff>
    </xdr:to>
    <xdr:pic>
      <xdr:nvPicPr>
        <xdr:cNvPr id="11" name="Imagen 10">
          <a:hlinkClick xmlns:r="http://schemas.openxmlformats.org/officeDocument/2006/relationships" r:id="rId3"/>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87313" y="166688"/>
          <a:ext cx="637871"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1188"/>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5953500</xdr:colOff>
      <xdr:row>0</xdr:row>
      <xdr:rowOff>131295</xdr:rowOff>
    </xdr:from>
    <xdr:to>
      <xdr:col>1</xdr:col>
      <xdr:colOff>7594415</xdr:colOff>
      <xdr:row>0</xdr:row>
      <xdr:rowOff>597236</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6043147" y="131295"/>
          <a:ext cx="1640915" cy="465941"/>
        </a:xfrm>
        <a:prstGeom prst="rect">
          <a:avLst/>
        </a:prstGeom>
      </xdr:spPr>
    </xdr:pic>
    <xdr:clientData/>
  </xdr:twoCellAnchor>
  <xdr:twoCellAnchor editAs="oneCell">
    <xdr:from>
      <xdr:col>1</xdr:col>
      <xdr:colOff>78441</xdr:colOff>
      <xdr:row>0</xdr:row>
      <xdr:rowOff>168088</xdr:rowOff>
    </xdr:from>
    <xdr:to>
      <xdr:col>1</xdr:col>
      <xdr:colOff>713137</xdr:colOff>
      <xdr:row>0</xdr:row>
      <xdr:rowOff>580837</xdr:rowOff>
    </xdr:to>
    <xdr:pic>
      <xdr:nvPicPr>
        <xdr:cNvPr id="86" name="Imagen 85">
          <a:hlinkClick xmlns:r="http://schemas.openxmlformats.org/officeDocument/2006/relationships" r:id="rId2"/>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68088" y="168088"/>
          <a:ext cx="641046" cy="419099"/>
        </a:xfrm>
        <a:prstGeom prst="rect">
          <a:avLst/>
        </a:prstGeom>
      </xdr:spPr>
    </xdr:pic>
    <xdr:clientData/>
  </xdr:twoCellAnchor>
  <xdr:twoCellAnchor editAs="oneCell">
    <xdr:from>
      <xdr:col>1</xdr:col>
      <xdr:colOff>762000</xdr:colOff>
      <xdr:row>0</xdr:row>
      <xdr:rowOff>470647</xdr:rowOff>
    </xdr:from>
    <xdr:to>
      <xdr:col>1</xdr:col>
      <xdr:colOff>2092325</xdr:colOff>
      <xdr:row>1</xdr:row>
      <xdr:rowOff>163250</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
        <a:stretch>
          <a:fillRect/>
        </a:stretch>
      </xdr:blipFill>
      <xdr:spPr>
        <a:xfrm>
          <a:off x="851647" y="470647"/>
          <a:ext cx="1330325" cy="308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1741714</xdr:colOff>
      <xdr:row>0</xdr:row>
      <xdr:rowOff>108858</xdr:rowOff>
    </xdr:from>
    <xdr:to>
      <xdr:col>10</xdr:col>
      <xdr:colOff>36364</xdr:colOff>
      <xdr:row>0</xdr:row>
      <xdr:rowOff>608773</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11143" y="108858"/>
          <a:ext cx="1873328" cy="499915"/>
        </a:xfrm>
        <a:prstGeom prst="rect">
          <a:avLst/>
        </a:prstGeom>
      </xdr:spPr>
    </xdr:pic>
    <xdr:clientData/>
  </xdr:twoCellAnchor>
  <xdr:twoCellAnchor editAs="oneCell">
    <xdr:from>
      <xdr:col>0</xdr:col>
      <xdr:colOff>258536</xdr:colOff>
      <xdr:row>0</xdr:row>
      <xdr:rowOff>204107</xdr:rowOff>
    </xdr:from>
    <xdr:to>
      <xdr:col>1</xdr:col>
      <xdr:colOff>464153</xdr:colOff>
      <xdr:row>1</xdr:row>
      <xdr:rowOff>452</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58536" y="204107"/>
          <a:ext cx="641046" cy="422274"/>
        </a:xfrm>
        <a:prstGeom prst="rect">
          <a:avLst/>
        </a:prstGeom>
      </xdr:spPr>
    </xdr:pic>
    <xdr:clientData/>
  </xdr:twoCellAnchor>
  <xdr:twoCellAnchor editAs="oneCell">
    <xdr:from>
      <xdr:col>1</xdr:col>
      <xdr:colOff>585108</xdr:colOff>
      <xdr:row>0</xdr:row>
      <xdr:rowOff>204108</xdr:rowOff>
    </xdr:from>
    <xdr:to>
      <xdr:col>3</xdr:col>
      <xdr:colOff>734786</xdr:colOff>
      <xdr:row>0</xdr:row>
      <xdr:rowOff>574420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20537" y="204108"/>
          <a:ext cx="1670503" cy="370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870857</xdr:colOff>
      <xdr:row>0</xdr:row>
      <xdr:rowOff>184603</xdr:rowOff>
    </xdr:from>
    <xdr:to>
      <xdr:col>7</xdr:col>
      <xdr:colOff>1174175</xdr:colOff>
      <xdr:row>1</xdr:row>
      <xdr:rowOff>55414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157607" y="184603"/>
          <a:ext cx="1800104"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393700</xdr:colOff>
          <xdr:row>6</xdr:row>
          <xdr:rowOff>247650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149678</xdr:colOff>
      <xdr:row>0</xdr:row>
      <xdr:rowOff>149678</xdr:rowOff>
    </xdr:from>
    <xdr:to>
      <xdr:col>0</xdr:col>
      <xdr:colOff>797074</xdr:colOff>
      <xdr:row>0</xdr:row>
      <xdr:rowOff>581477</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9678" y="149678"/>
          <a:ext cx="647396" cy="425449"/>
        </a:xfrm>
        <a:prstGeom prst="rect">
          <a:avLst/>
        </a:prstGeom>
      </xdr:spPr>
    </xdr:pic>
    <xdr:clientData/>
  </xdr:twoCellAnchor>
  <xdr:twoCellAnchor editAs="oneCell">
    <xdr:from>
      <xdr:col>0</xdr:col>
      <xdr:colOff>1115786</xdr:colOff>
      <xdr:row>0</xdr:row>
      <xdr:rowOff>190499</xdr:rowOff>
    </xdr:from>
    <xdr:to>
      <xdr:col>0</xdr:col>
      <xdr:colOff>2831340</xdr:colOff>
      <xdr:row>0</xdr:row>
      <xdr:rowOff>582348</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115786" y="190499"/>
          <a:ext cx="1709204" cy="391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895464</xdr:colOff>
      <xdr:row>0</xdr:row>
      <xdr:rowOff>37986</xdr:rowOff>
    </xdr:from>
    <xdr:to>
      <xdr:col>9</xdr:col>
      <xdr:colOff>799347</xdr:colOff>
      <xdr:row>0</xdr:row>
      <xdr:rowOff>541076</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8007464" y="37986"/>
          <a:ext cx="179074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142875</xdr:colOff>
      <xdr:row>0</xdr:row>
      <xdr:rowOff>166687</xdr:rowOff>
    </xdr:from>
    <xdr:to>
      <xdr:col>0</xdr:col>
      <xdr:colOff>793446</xdr:colOff>
      <xdr:row>0</xdr:row>
      <xdr:rowOff>592136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2875" y="166687"/>
          <a:ext cx="647396" cy="425449"/>
        </a:xfrm>
        <a:prstGeom prst="rect">
          <a:avLst/>
        </a:prstGeom>
      </xdr:spPr>
    </xdr:pic>
    <xdr:clientData/>
  </xdr:twoCellAnchor>
  <xdr:twoCellAnchor editAs="oneCell">
    <xdr:from>
      <xdr:col>0</xdr:col>
      <xdr:colOff>916781</xdr:colOff>
      <xdr:row>0</xdr:row>
      <xdr:rowOff>190501</xdr:rowOff>
    </xdr:from>
    <xdr:to>
      <xdr:col>0</xdr:col>
      <xdr:colOff>2830306</xdr:colOff>
      <xdr:row>1</xdr:row>
      <xdr:rowOff>23812</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16781" y="190501"/>
          <a:ext cx="1913525" cy="452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711277</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107950</xdr:colOff>
          <xdr:row>5</xdr:row>
          <xdr:rowOff>241300</xdr:rowOff>
        </xdr:from>
        <xdr:to>
          <xdr:col>1</xdr:col>
          <xdr:colOff>393700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4</xdr:col>
          <xdr:colOff>1079500</xdr:colOff>
          <xdr:row>6</xdr:row>
          <xdr:rowOff>203200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190499</xdr:colOff>
      <xdr:row>0</xdr:row>
      <xdr:rowOff>127000</xdr:rowOff>
    </xdr:from>
    <xdr:to>
      <xdr:col>0</xdr:col>
      <xdr:colOff>841070</xdr:colOff>
      <xdr:row>0</xdr:row>
      <xdr:rowOff>552449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90499" y="127000"/>
          <a:ext cx="650571" cy="425449"/>
        </a:xfrm>
        <a:prstGeom prst="rect">
          <a:avLst/>
        </a:prstGeom>
      </xdr:spPr>
    </xdr:pic>
    <xdr:clientData/>
  </xdr:twoCellAnchor>
  <xdr:twoCellAnchor editAs="oneCell">
    <xdr:from>
      <xdr:col>0</xdr:col>
      <xdr:colOff>899583</xdr:colOff>
      <xdr:row>0</xdr:row>
      <xdr:rowOff>169332</xdr:rowOff>
    </xdr:from>
    <xdr:to>
      <xdr:col>0</xdr:col>
      <xdr:colOff>2423984</xdr:colOff>
      <xdr:row>0</xdr:row>
      <xdr:rowOff>529166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899583" y="169332"/>
          <a:ext cx="1524401" cy="3598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Normal="100" workbookViewId="0">
      <selection sqref="A1:P1"/>
    </sheetView>
  </sheetViews>
  <sheetFormatPr baseColWidth="10" defaultRowHeight="14.5" x14ac:dyDescent="0.35"/>
  <sheetData>
    <row r="1" spans="1:16" ht="57" customHeight="1" x14ac:dyDescent="0.35">
      <c r="A1" s="107" t="s">
        <v>163</v>
      </c>
      <c r="B1" s="107"/>
      <c r="C1" s="107"/>
      <c r="D1" s="107"/>
      <c r="E1" s="107"/>
      <c r="F1" s="107"/>
      <c r="G1" s="107"/>
      <c r="H1" s="107"/>
      <c r="I1" s="107"/>
      <c r="J1" s="107"/>
      <c r="K1" s="107"/>
      <c r="L1" s="107"/>
      <c r="M1" s="107"/>
      <c r="N1" s="107"/>
      <c r="O1" s="107"/>
      <c r="P1" s="107"/>
    </row>
    <row r="5" spans="1:16" ht="55" customHeight="1" x14ac:dyDescent="0.35">
      <c r="B5" s="80" t="s">
        <v>79</v>
      </c>
      <c r="C5" s="14"/>
    </row>
    <row r="6" spans="1:16" ht="55" customHeight="1" x14ac:dyDescent="0.35">
      <c r="B6" s="80" t="s">
        <v>80</v>
      </c>
      <c r="C6" s="14"/>
    </row>
    <row r="7" spans="1:16" ht="55" customHeight="1" x14ac:dyDescent="0.35">
      <c r="B7" s="80" t="s">
        <v>81</v>
      </c>
      <c r="C7" s="14"/>
    </row>
    <row r="8" spans="1:16" x14ac:dyDescent="0.35">
      <c r="B8" s="14"/>
      <c r="C8" s="14"/>
    </row>
    <row r="9" spans="1:16" ht="26" x14ac:dyDescent="0.35">
      <c r="B9" s="80" t="s">
        <v>82</v>
      </c>
      <c r="C9" s="14"/>
    </row>
    <row r="10" spans="1:16" x14ac:dyDescent="0.35">
      <c r="B10" s="14"/>
      <c r="C10" s="14"/>
    </row>
    <row r="11" spans="1:16" ht="26" x14ac:dyDescent="0.35">
      <c r="B11" s="80" t="s">
        <v>83</v>
      </c>
      <c r="C11" s="14"/>
    </row>
    <row r="12" spans="1:16" x14ac:dyDescent="0.35">
      <c r="B12" s="14"/>
      <c r="C12" s="14"/>
    </row>
    <row r="13" spans="1:16" ht="26" x14ac:dyDescent="0.35">
      <c r="B13" s="80" t="s">
        <v>168</v>
      </c>
      <c r="C13" s="14"/>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Normal="100" workbookViewId="0">
      <selection sqref="A1:I1"/>
    </sheetView>
  </sheetViews>
  <sheetFormatPr baseColWidth="10" defaultRowHeight="14.5" x14ac:dyDescent="0.35"/>
  <cols>
    <col min="1" max="1" width="46.1796875" style="4" customWidth="1"/>
    <col min="2" max="2" width="5.453125" style="4" customWidth="1"/>
    <col min="3" max="6" width="16" style="4" customWidth="1"/>
    <col min="7" max="7" width="2.1796875" style="4" customWidth="1"/>
    <col min="8" max="8" width="13.7265625" style="4" customWidth="1"/>
    <col min="9" max="9" width="13.26953125" style="4" customWidth="1"/>
    <col min="10" max="10" width="14.26953125" style="4" customWidth="1"/>
    <col min="11" max="11" width="19.54296875" style="4" customWidth="1"/>
    <col min="12" max="16384" width="10.90625" style="4"/>
  </cols>
  <sheetData>
    <row r="1" spans="1:9" ht="48.75" customHeight="1" x14ac:dyDescent="0.35">
      <c r="A1" s="118" t="s">
        <v>190</v>
      </c>
      <c r="B1" s="118"/>
      <c r="C1" s="118"/>
      <c r="D1" s="118"/>
      <c r="E1" s="118"/>
      <c r="F1" s="118"/>
      <c r="G1" s="118"/>
      <c r="H1" s="118"/>
      <c r="I1" s="118"/>
    </row>
    <row r="2" spans="1:9" x14ac:dyDescent="0.35">
      <c r="A2" s="56">
        <v>2</v>
      </c>
      <c r="B2" s="25"/>
    </row>
    <row r="3" spans="1:9" ht="12.75" customHeight="1" x14ac:dyDescent="0.35">
      <c r="A3" s="56">
        <v>3</v>
      </c>
      <c r="B3" s="25"/>
    </row>
    <row r="4" spans="1:9" ht="19" thickBot="1" x14ac:dyDescent="0.4">
      <c r="A4" s="91" t="s">
        <v>37</v>
      </c>
      <c r="B4" s="42"/>
    </row>
    <row r="5" spans="1:9" ht="15" thickTop="1" x14ac:dyDescent="0.35">
      <c r="A5" s="3" t="s">
        <v>38</v>
      </c>
      <c r="B5" s="24"/>
    </row>
    <row r="6" spans="1:9" s="6" customFormat="1" x14ac:dyDescent="0.35">
      <c r="A6" s="5"/>
      <c r="B6" s="22"/>
      <c r="C6" s="5"/>
      <c r="D6" s="5"/>
      <c r="E6" s="5"/>
      <c r="F6" s="5"/>
    </row>
    <row r="7" spans="1:9" s="6" customFormat="1" ht="39.75" customHeight="1" x14ac:dyDescent="0.35">
      <c r="A7" s="7">
        <v>2</v>
      </c>
      <c r="B7" s="22"/>
      <c r="C7" s="8">
        <v>0</v>
      </c>
      <c r="D7" s="22">
        <v>2</v>
      </c>
      <c r="E7" s="22" t="str">
        <f>VLOOKUP(D7,DESPLEGABLES!$F$3:$G$74,2,0)</f>
        <v>.T.Alimentos TOTAL ING</v>
      </c>
      <c r="F7" s="22"/>
      <c r="G7" s="25"/>
      <c r="H7" s="25"/>
    </row>
    <row r="8" spans="1:9" s="6" customFormat="1" ht="16.5" customHeight="1" x14ac:dyDescent="0.35">
      <c r="B8" s="25"/>
      <c r="C8" s="25">
        <v>5</v>
      </c>
      <c r="D8" s="25">
        <v>6</v>
      </c>
      <c r="E8" s="25">
        <v>7</v>
      </c>
      <c r="F8" s="25">
        <v>8</v>
      </c>
      <c r="G8" s="25"/>
      <c r="H8" s="25"/>
    </row>
    <row r="9" spans="1:9" ht="24" customHeight="1" x14ac:dyDescent="0.35">
      <c r="A9" s="23" t="str">
        <f>VLOOKUP(A7,DESPLEGABLES!K3:L5,2,0)</f>
        <v>DISTRIBUCION VOLUMEN X CRITERIO (kg ó litros)</v>
      </c>
      <c r="B9" s="23"/>
      <c r="C9" s="96" t="str">
        <f>KPI!C7</f>
        <v>AÑO 2019</v>
      </c>
      <c r="D9" s="96" t="str">
        <f>KPI!D7</f>
        <v>AÑO 2020</v>
      </c>
      <c r="E9" s="96" t="str">
        <f>KPI!E7</f>
        <v>AÑO 2021</v>
      </c>
      <c r="F9" s="96" t="str">
        <f>KPI!F7</f>
        <v>AÑO 2022</v>
      </c>
      <c r="H9" s="97" t="s">
        <v>78</v>
      </c>
    </row>
    <row r="10" spans="1:9" x14ac:dyDescent="0.35">
      <c r="A10" s="57" t="s">
        <v>36</v>
      </c>
      <c r="B10" s="58" t="s">
        <v>0</v>
      </c>
      <c r="C10" s="31">
        <f>VLOOKUP($A$9&amp;$E$7&amp;$A10,PERFIL_DATOS!$A:$M,C$8,0)</f>
        <v>100</v>
      </c>
      <c r="D10" s="31">
        <f>VLOOKUP($A$9&amp;$E$7&amp;$A10,PERFIL_DATOS!$A:$M,D$8,0)</f>
        <v>100</v>
      </c>
      <c r="E10" s="31">
        <f>VLOOKUP($A$9&amp;$E$7&amp;$A10,PERFIL_DATOS!$A:$M,E$8,0)</f>
        <v>100</v>
      </c>
      <c r="F10" s="31">
        <f>VLOOKUP($A$9&amp;$E$7&amp;$A10,PERFIL_DATOS!$A:$M,F$8,0)</f>
        <v>100</v>
      </c>
      <c r="G10" s="9"/>
      <c r="H10" s="32">
        <f>DESPLEGABLES!$P$3</f>
        <v>100</v>
      </c>
    </row>
    <row r="11" spans="1:9" x14ac:dyDescent="0.35">
      <c r="A11" s="59" t="s">
        <v>1</v>
      </c>
      <c r="B11" s="60" t="s">
        <v>1</v>
      </c>
      <c r="C11" s="33">
        <f>VLOOKUP($A$9&amp;$E$7&amp;$A11,PERFIL_DATOS!$A:$M,C$8,0)</f>
        <v>11.064311019721504</v>
      </c>
      <c r="D11" s="33">
        <f>VLOOKUP($A$9&amp;$E$7&amp;$A11,PERFIL_DATOS!$A:$M,D$8,0)</f>
        <v>8.9371343090090605</v>
      </c>
      <c r="E11" s="33">
        <f>VLOOKUP($A$9&amp;$E$7&amp;$A11,PERFIL_DATOS!$A:$M,E$8,0)</f>
        <v>9.1310818840732786</v>
      </c>
      <c r="F11" s="33">
        <f>VLOOKUP($A$9&amp;$E$7&amp;$A11,PERFIL_DATOS!$A:$M,F$8,0)</f>
        <v>9.3831712043162145</v>
      </c>
      <c r="G11" s="9"/>
      <c r="H11" s="34">
        <f>DESPLEGABLES!P4</f>
        <v>9.3799214146175096</v>
      </c>
    </row>
    <row r="12" spans="1:9" x14ac:dyDescent="0.35">
      <c r="A12" s="61" t="s">
        <v>2</v>
      </c>
      <c r="B12" s="45" t="s">
        <v>2</v>
      </c>
      <c r="C12" s="35">
        <f>VLOOKUP($A$9&amp;$E$7&amp;$A12,PERFIL_DATOS!$A:$M,C$8,0)</f>
        <v>11.81549649129814</v>
      </c>
      <c r="D12" s="35">
        <f>VLOOKUP($A$9&amp;$E$7&amp;$A12,PERFIL_DATOS!$A:$M,D$8,0)</f>
        <v>9.9177662205477723</v>
      </c>
      <c r="E12" s="35">
        <f>VLOOKUP($A$9&amp;$E$7&amp;$A12,PERFIL_DATOS!$A:$M,E$8,0)</f>
        <v>11.297337196182479</v>
      </c>
      <c r="F12" s="35">
        <f>VLOOKUP($A$9&amp;$E$7&amp;$A12,PERFIL_DATOS!$A:$M,F$8,0)</f>
        <v>11.234858821882767</v>
      </c>
      <c r="G12" s="9"/>
      <c r="H12" s="36">
        <f>DESPLEGABLES!P5</f>
        <v>12.9598523413257</v>
      </c>
    </row>
    <row r="13" spans="1:9" x14ac:dyDescent="0.35">
      <c r="A13" s="61" t="s">
        <v>3</v>
      </c>
      <c r="B13" s="45" t="s">
        <v>3</v>
      </c>
      <c r="C13" s="35">
        <f>VLOOKUP($A$9&amp;$E$7&amp;$A13,PERFIL_DATOS!$A:$M,C$8,0)</f>
        <v>16.862761503435621</v>
      </c>
      <c r="D13" s="35">
        <f>VLOOKUP($A$9&amp;$E$7&amp;$A13,PERFIL_DATOS!$A:$M,D$8,0)</f>
        <v>17.387969183412459</v>
      </c>
      <c r="E13" s="35">
        <f>VLOOKUP($A$9&amp;$E$7&amp;$A13,PERFIL_DATOS!$A:$M,E$8,0)</f>
        <v>16.740192883436571</v>
      </c>
      <c r="F13" s="35">
        <f>VLOOKUP($A$9&amp;$E$7&amp;$A13,PERFIL_DATOS!$A:$M,F$8,0)</f>
        <v>16.131625606239673</v>
      </c>
      <c r="G13" s="9"/>
      <c r="H13" s="36">
        <f>DESPLEGABLES!P6</f>
        <v>15.440303660584201</v>
      </c>
    </row>
    <row r="14" spans="1:9" x14ac:dyDescent="0.35">
      <c r="A14" s="61" t="s">
        <v>4</v>
      </c>
      <c r="B14" s="45" t="s">
        <v>4</v>
      </c>
      <c r="C14" s="35">
        <f>VLOOKUP($A$9&amp;$E$7&amp;$A14,PERFIL_DATOS!$A:$M,C$8,0)</f>
        <v>19.982067522270359</v>
      </c>
      <c r="D14" s="35">
        <f>VLOOKUP($A$9&amp;$E$7&amp;$A14,PERFIL_DATOS!$A:$M,D$8,0)</f>
        <v>21.159890063374519</v>
      </c>
      <c r="E14" s="35">
        <f>VLOOKUP($A$9&amp;$E$7&amp;$A14,PERFIL_DATOS!$A:$M,E$8,0)</f>
        <v>19.685692322429983</v>
      </c>
      <c r="F14" s="35">
        <f>VLOOKUP($A$9&amp;$E$7&amp;$A14,PERFIL_DATOS!$A:$M,F$8,0)</f>
        <v>19.722459778325586</v>
      </c>
      <c r="G14" s="9"/>
      <c r="H14" s="36">
        <f>DESPLEGABLES!P7</f>
        <v>20.579939034457102</v>
      </c>
    </row>
    <row r="15" spans="1:9" x14ac:dyDescent="0.35">
      <c r="A15" s="61" t="s">
        <v>5</v>
      </c>
      <c r="B15" s="45" t="s">
        <v>5</v>
      </c>
      <c r="C15" s="35">
        <f>VLOOKUP($A$9&amp;$E$7&amp;$A15,PERFIL_DATOS!$A:$M,C$8,0)</f>
        <v>16.164383935584812</v>
      </c>
      <c r="D15" s="35">
        <f>VLOOKUP($A$9&amp;$E$7&amp;$A15,PERFIL_DATOS!$A:$M,D$8,0)</f>
        <v>18.680431545383826</v>
      </c>
      <c r="E15" s="35">
        <f>VLOOKUP($A$9&amp;$E$7&amp;$A15,PERFIL_DATOS!$A:$M,E$8,0)</f>
        <v>18.54128831492676</v>
      </c>
      <c r="F15" s="35">
        <f>VLOOKUP($A$9&amp;$E$7&amp;$A15,PERFIL_DATOS!$A:$M,F$8,0)</f>
        <v>18.741278454585995</v>
      </c>
      <c r="G15" s="9"/>
      <c r="H15" s="36">
        <f>DESPLEGABLES!P8</f>
        <v>13.520184794980899</v>
      </c>
    </row>
    <row r="16" spans="1:9" x14ac:dyDescent="0.35">
      <c r="A16" s="61" t="s">
        <v>6</v>
      </c>
      <c r="B16" s="45" t="s">
        <v>6</v>
      </c>
      <c r="C16" s="35">
        <f>VLOOKUP($A$9&amp;$E$7&amp;$A16,PERFIL_DATOS!$A:$M,C$8,0)</f>
        <v>8.2295184263584211</v>
      </c>
      <c r="D16" s="35">
        <f>VLOOKUP($A$9&amp;$E$7&amp;$A16,PERFIL_DATOS!$A:$M,D$8,0)</f>
        <v>8.9202240778068074</v>
      </c>
      <c r="E16" s="35">
        <f>VLOOKUP($A$9&amp;$E$7&amp;$A16,PERFIL_DATOS!$A:$M,E$8,0)</f>
        <v>8.5564744781652742</v>
      </c>
      <c r="F16" s="35">
        <f>VLOOKUP($A$9&amp;$E$7&amp;$A16,PERFIL_DATOS!$A:$M,F$8,0)</f>
        <v>8.3992949132409667</v>
      </c>
      <c r="G16" s="9"/>
      <c r="H16" s="36">
        <f>DESPLEGABLES!P9</f>
        <v>9.3999873610247295</v>
      </c>
    </row>
    <row r="17" spans="1:8" x14ac:dyDescent="0.35">
      <c r="A17" s="61" t="s">
        <v>7</v>
      </c>
      <c r="B17" s="45" t="s">
        <v>7</v>
      </c>
      <c r="C17" s="35">
        <f>VLOOKUP($A$9&amp;$E$7&amp;$A17,PERFIL_DATOS!$A:$M,C$8,0)</f>
        <v>8.7327788024694364</v>
      </c>
      <c r="D17" s="35">
        <f>VLOOKUP($A$9&amp;$E$7&amp;$A17,PERFIL_DATOS!$A:$M,D$8,0)</f>
        <v>8.3793316028728384</v>
      </c>
      <c r="E17" s="35">
        <f>VLOOKUP($A$9&amp;$E$7&amp;$A17,PERFIL_DATOS!$A:$M,E$8,0)</f>
        <v>9.9191773813866657</v>
      </c>
      <c r="F17" s="35">
        <f>VLOOKUP($A$9&amp;$E$7&amp;$A17,PERFIL_DATOS!$A:$M,F$8,0)</f>
        <v>8.6446991761477907</v>
      </c>
      <c r="G17" s="9"/>
      <c r="H17" s="36">
        <f>DESPLEGABLES!P10</f>
        <v>9.4199921462616505</v>
      </c>
    </row>
    <row r="18" spans="1:8" x14ac:dyDescent="0.35">
      <c r="A18" s="62" t="s">
        <v>8</v>
      </c>
      <c r="B18" s="63" t="s">
        <v>8</v>
      </c>
      <c r="C18" s="37">
        <f>VLOOKUP($A$9&amp;$E$7&amp;$A18,PERFIL_DATOS!$A:$M,C$8,0)</f>
        <v>7.1486851738873982</v>
      </c>
      <c r="D18" s="37">
        <f>VLOOKUP($A$9&amp;$E$7&amp;$A18,PERFIL_DATOS!$A:$M,D$8,0)</f>
        <v>6.617252392454505</v>
      </c>
      <c r="E18" s="37">
        <f>VLOOKUP($A$9&amp;$E$7&amp;$A18,PERFIL_DATOS!$A:$M,E$8,0)</f>
        <v>6.1287581968871674</v>
      </c>
      <c r="F18" s="37">
        <f>VLOOKUP($A$9&amp;$E$7&amp;$A18,PERFIL_DATOS!$A:$M,F$8,0)</f>
        <v>7.7426126891180242</v>
      </c>
      <c r="G18" s="9"/>
      <c r="H18" s="38">
        <f>DESPLEGABLES!P11</f>
        <v>9.2998477439605001</v>
      </c>
    </row>
    <row r="19" spans="1:8" x14ac:dyDescent="0.35">
      <c r="A19" s="59" t="s">
        <v>9</v>
      </c>
      <c r="B19" s="60" t="s">
        <v>9</v>
      </c>
      <c r="C19" s="33">
        <f>VLOOKUP($A$9&amp;$E$7&amp;$A19,PERFIL_DATOS!$A:$M,C$8,0)</f>
        <v>4.3213271655582437</v>
      </c>
      <c r="D19" s="39">
        <f>VLOOKUP($A$9&amp;$E$7&amp;$A19,PERFIL_DATOS!$A:$M,D$8,0)</f>
        <v>3.8925056058692342</v>
      </c>
      <c r="E19" s="33">
        <f>VLOOKUP($A$9&amp;$E$7&amp;$A19,PERFIL_DATOS!$A:$M,E$8,0)</f>
        <v>2.8732440378808466</v>
      </c>
      <c r="F19" s="33">
        <f>VLOOKUP($A$9&amp;$E$7&amp;$A19,PERFIL_DATOS!$A:$M,F$8,0)</f>
        <v>3.0148566066472338</v>
      </c>
      <c r="G19" s="9"/>
      <c r="H19" s="34">
        <f>DESPLEGABLES!P12</f>
        <v>5.9999343137329904</v>
      </c>
    </row>
    <row r="20" spans="1:8" x14ac:dyDescent="0.35">
      <c r="A20" s="61" t="s">
        <v>10</v>
      </c>
      <c r="B20" s="45" t="s">
        <v>10</v>
      </c>
      <c r="C20" s="35">
        <f>VLOOKUP($A$9&amp;$E$7&amp;$A20,PERFIL_DATOS!$A:$M,C$8,0)</f>
        <v>5.3921298175595451</v>
      </c>
      <c r="D20" s="35">
        <f>VLOOKUP($A$9&amp;$E$7&amp;$A20,PERFIL_DATOS!$A:$M,D$8,0)</f>
        <v>4.6293106351506887</v>
      </c>
      <c r="E20" s="35">
        <f>VLOOKUP($A$9&amp;$E$7&amp;$A20,PERFIL_DATOS!$A:$M,E$8,0)</f>
        <v>6.2554497019150972</v>
      </c>
      <c r="F20" s="35">
        <f>VLOOKUP($A$9&amp;$E$7&amp;$A20,PERFIL_DATOS!$A:$M,F$8,0)</f>
        <v>6.9587776330515343</v>
      </c>
      <c r="G20" s="9"/>
      <c r="H20" s="36">
        <f>DESPLEGABLES!P13</f>
        <v>6.7585591632878401</v>
      </c>
    </row>
    <row r="21" spans="1:8" x14ac:dyDescent="0.35">
      <c r="A21" s="61" t="s">
        <v>11</v>
      </c>
      <c r="B21" s="45" t="s">
        <v>11</v>
      </c>
      <c r="C21" s="35">
        <f>VLOOKUP($A$9&amp;$E$7&amp;$A21,PERFIL_DATOS!$A:$M,C$8,0)</f>
        <v>7.447129981193382</v>
      </c>
      <c r="D21" s="35">
        <f>VLOOKUP($A$9&amp;$E$7&amp;$A21,PERFIL_DATOS!$A:$M,D$8,0)</f>
        <v>5.7404323181148458</v>
      </c>
      <c r="E21" s="35">
        <f>VLOOKUP($A$9&amp;$E$7&amp;$A21,PERFIL_DATOS!$A:$M,E$8,0)</f>
        <v>7.5505613216180265</v>
      </c>
      <c r="F21" s="35">
        <f>VLOOKUP($A$9&amp;$E$7&amp;$A21,PERFIL_DATOS!$A:$M,F$8,0)</f>
        <v>7.3005585677335265</v>
      </c>
      <c r="G21" s="9"/>
      <c r="H21" s="36">
        <f>DESPLEGABLES!P14</f>
        <v>8.0217165679374993</v>
      </c>
    </row>
    <row r="22" spans="1:8" x14ac:dyDescent="0.35">
      <c r="A22" s="61" t="s">
        <v>12</v>
      </c>
      <c r="B22" s="45" t="s">
        <v>12</v>
      </c>
      <c r="C22" s="35">
        <f>VLOOKUP($A$9&amp;$E$7&amp;$A22,PERFIL_DATOS!$A:$M,C$8,0)</f>
        <v>17.546273501795017</v>
      </c>
      <c r="D22" s="35">
        <f>VLOOKUP($A$9&amp;$E$7&amp;$A22,PERFIL_DATOS!$A:$M,D$8,0)</f>
        <v>17.369365177788968</v>
      </c>
      <c r="E22" s="35">
        <f>VLOOKUP($A$9&amp;$E$7&amp;$A22,PERFIL_DATOS!$A:$M,E$8,0)</f>
        <v>17.795995178463457</v>
      </c>
      <c r="F22" s="35">
        <f>VLOOKUP($A$9&amp;$E$7&amp;$A22,PERFIL_DATOS!$A:$M,F$8,0)</f>
        <v>16.061749534502894</v>
      </c>
      <c r="G22" s="9"/>
      <c r="H22" s="36">
        <f>DESPLEGABLES!P15</f>
        <v>18.664717875107002</v>
      </c>
    </row>
    <row r="23" spans="1:8" x14ac:dyDescent="0.35">
      <c r="A23" s="61" t="s">
        <v>13</v>
      </c>
      <c r="B23" s="45" t="s">
        <v>13</v>
      </c>
      <c r="C23" s="35">
        <f>VLOOKUP($A$9&amp;$E$7&amp;$A23,PERFIL_DATOS!$A:$M,C$8,0)</f>
        <v>22.194404391309362</v>
      </c>
      <c r="D23" s="35">
        <f>VLOOKUP($A$9&amp;$E$7&amp;$A23,PERFIL_DATOS!$A:$M,D$8,0)</f>
        <v>22.268802235694004</v>
      </c>
      <c r="E23" s="35">
        <f>VLOOKUP($A$9&amp;$E$7&amp;$A23,PERFIL_DATOS!$A:$M,E$8,0)</f>
        <v>21.503990511490052</v>
      </c>
      <c r="F23" s="35">
        <f>VLOOKUP($A$9&amp;$E$7&amp;$A23,PERFIL_DATOS!$A:$M,F$8,0)</f>
        <v>22.442648304000006</v>
      </c>
      <c r="G23" s="9"/>
      <c r="H23" s="36">
        <f>DESPLEGABLES!P16</f>
        <v>20.255506602607699</v>
      </c>
    </row>
    <row r="24" spans="1:8" x14ac:dyDescent="0.35">
      <c r="A24" s="61" t="s">
        <v>14</v>
      </c>
      <c r="B24" s="45" t="s">
        <v>14</v>
      </c>
      <c r="C24" s="35">
        <f>VLOOKUP($A$9&amp;$E$7&amp;$A24,PERFIL_DATOS!$A:$M,C$8,0)</f>
        <v>10.159347448082464</v>
      </c>
      <c r="D24" s="35">
        <f>VLOOKUP($A$9&amp;$E$7&amp;$A24,PERFIL_DATOS!$A:$M,D$8,0)</f>
        <v>11.352342822369522</v>
      </c>
      <c r="E24" s="35">
        <f>VLOOKUP($A$9&amp;$E$7&amp;$A24,PERFIL_DATOS!$A:$M,E$8,0)</f>
        <v>10.194296350364668</v>
      </c>
      <c r="F24" s="35">
        <f>VLOOKUP($A$9&amp;$E$7&amp;$A24,PERFIL_DATOS!$A:$M,F$8,0)</f>
        <v>10.108826666794831</v>
      </c>
      <c r="G24" s="9"/>
      <c r="H24" s="36">
        <f>DESPLEGABLES!P17</f>
        <v>10.339859902904401</v>
      </c>
    </row>
    <row r="25" spans="1:8" x14ac:dyDescent="0.35">
      <c r="A25" s="61" t="s">
        <v>15</v>
      </c>
      <c r="B25" s="45" t="s">
        <v>15</v>
      </c>
      <c r="C25" s="35">
        <f>VLOOKUP($A$9&amp;$E$7&amp;$A25,PERFIL_DATOS!$A:$M,C$8,0)</f>
        <v>14.106428739760748</v>
      </c>
      <c r="D25" s="35">
        <f>VLOOKUP($A$9&amp;$E$7&amp;$A25,PERFIL_DATOS!$A:$M,D$8,0)</f>
        <v>14.169086471661652</v>
      </c>
      <c r="E25" s="35">
        <f>VLOOKUP($A$9&amp;$E$7&amp;$A25,PERFIL_DATOS!$A:$M,E$8,0)</f>
        <v>13.889917868950096</v>
      </c>
      <c r="F25" s="35">
        <f>VLOOKUP($A$9&amp;$E$7&amp;$A25,PERFIL_DATOS!$A:$M,F$8,0)</f>
        <v>14.588275607851987</v>
      </c>
      <c r="G25" s="9"/>
      <c r="H25" s="36">
        <f>DESPLEGABLES!P18</f>
        <v>12.699587568584199</v>
      </c>
    </row>
    <row r="26" spans="1:8" x14ac:dyDescent="0.35">
      <c r="A26" s="62" t="s">
        <v>16</v>
      </c>
      <c r="B26" s="63" t="s">
        <v>16</v>
      </c>
      <c r="C26" s="37">
        <f>VLOOKUP($A$9&amp;$E$7&amp;$A26,PERFIL_DATOS!$A:$M,C$8,0)</f>
        <v>18.832961805560377</v>
      </c>
      <c r="D26" s="37">
        <f>VLOOKUP($A$9&amp;$E$7&amp;$A26,PERFIL_DATOS!$A:$M,D$8,0)</f>
        <v>20.578152632114676</v>
      </c>
      <c r="E26" s="37">
        <f>VLOOKUP($A$9&amp;$E$7&amp;$A26,PERFIL_DATOS!$A:$M,E$8,0)</f>
        <v>19.936548003590023</v>
      </c>
      <c r="F26" s="37">
        <f>VLOOKUP($A$9&amp;$E$7&amp;$A26,PERFIL_DATOS!$A:$M,F$8,0)</f>
        <v>19.524307969321864</v>
      </c>
      <c r="G26" s="9"/>
      <c r="H26" s="38">
        <f>DESPLEGABLES!P19</f>
        <v>17.2601349324297</v>
      </c>
    </row>
    <row r="27" spans="1:8" x14ac:dyDescent="0.35">
      <c r="A27" s="59" t="s">
        <v>39</v>
      </c>
      <c r="B27" s="60" t="s">
        <v>39</v>
      </c>
      <c r="C27" s="33">
        <f>VLOOKUP($A$9&amp;$E$7&amp;$A27,PERFIL_DATOS!$A:$M,C$8,0)</f>
        <v>2.3233400568448572</v>
      </c>
      <c r="D27" s="33">
        <f>VLOOKUP($A$9&amp;$E$7&amp;$A27,PERFIL_DATOS!$A:$M,D$8,0)</f>
        <v>2.114540308650859</v>
      </c>
      <c r="E27" s="33">
        <f>VLOOKUP($A$9&amp;$E$7&amp;$A27,PERFIL_DATOS!$A:$M,E$8,0)</f>
        <v>2.5177546321767048</v>
      </c>
      <c r="F27" s="33">
        <f>VLOOKUP($A$9&amp;$E$7&amp;$A27,PERFIL_DATOS!$A:$M,F$8,0)</f>
        <v>2.4551054290669216</v>
      </c>
      <c r="G27" s="9"/>
      <c r="H27" s="34">
        <f>DESPLEGABLES!P20</f>
        <v>6.6580420539738903</v>
      </c>
    </row>
    <row r="28" spans="1:8" x14ac:dyDescent="0.35">
      <c r="A28" s="61" t="s">
        <v>40</v>
      </c>
      <c r="B28" s="45" t="s">
        <v>40</v>
      </c>
      <c r="C28" s="35">
        <f>VLOOKUP($A$9&amp;$E$7&amp;$A28,PERFIL_DATOS!$A:$M,C$8,0)</f>
        <v>3.6651743330850106</v>
      </c>
      <c r="D28" s="35">
        <f>VLOOKUP($A$9&amp;$E$7&amp;$A28,PERFIL_DATOS!$A:$M,D$8,0)</f>
        <v>4.2780451093627443</v>
      </c>
      <c r="E28" s="35">
        <f>VLOOKUP($A$9&amp;$E$7&amp;$A28,PERFIL_DATOS!$A:$M,E$8,0)</f>
        <v>3.7229179339882408</v>
      </c>
      <c r="F28" s="35">
        <f>VLOOKUP($A$9&amp;$E$7&amp;$A28,PERFIL_DATOS!$A:$M,F$8,0)</f>
        <v>2.9917272477610992</v>
      </c>
      <c r="G28" s="9"/>
      <c r="H28" s="36">
        <f>DESPLEGABLES!P21</f>
        <v>6.41886975422526</v>
      </c>
    </row>
    <row r="29" spans="1:8" x14ac:dyDescent="0.35">
      <c r="A29" s="61" t="s">
        <v>41</v>
      </c>
      <c r="B29" s="45" t="s">
        <v>41</v>
      </c>
      <c r="C29" s="35">
        <f>VLOOKUP($A$9&amp;$E$7&amp;$A29,PERFIL_DATOS!$A:$M,C$8,0)</f>
        <v>11.143610317016959</v>
      </c>
      <c r="D29" s="35">
        <f>VLOOKUP($A$9&amp;$E$7&amp;$A29,PERFIL_DATOS!$A:$M,D$8,0)</f>
        <v>12.755275949845462</v>
      </c>
      <c r="E29" s="35">
        <f>VLOOKUP($A$9&amp;$E$7&amp;$A29,PERFIL_DATOS!$A:$M,E$8,0)</f>
        <v>11.378213796068483</v>
      </c>
      <c r="F29" s="35">
        <f>VLOOKUP($A$9&amp;$E$7&amp;$A29,PERFIL_DATOS!$A:$M,F$8,0)</f>
        <v>11.47141604433123</v>
      </c>
      <c r="G29" s="9"/>
      <c r="H29" s="36">
        <f>DESPLEGABLES!P22</f>
        <v>14.439276629965599</v>
      </c>
    </row>
    <row r="30" spans="1:8" x14ac:dyDescent="0.35">
      <c r="A30" s="61" t="s">
        <v>42</v>
      </c>
      <c r="B30" s="45" t="s">
        <v>42</v>
      </c>
      <c r="C30" s="35">
        <f>VLOOKUP($A$9&amp;$E$7&amp;$A30,PERFIL_DATOS!$A:$M,C$8,0)</f>
        <v>31.91929504595203</v>
      </c>
      <c r="D30" s="35">
        <f>VLOOKUP($A$9&amp;$E$7&amp;$A30,PERFIL_DATOS!$A:$M,D$8,0)</f>
        <v>30.864427725129882</v>
      </c>
      <c r="E30" s="35">
        <f>VLOOKUP($A$9&amp;$E$7&amp;$A30,PERFIL_DATOS!$A:$M,E$8,0)</f>
        <v>28.598956153146521</v>
      </c>
      <c r="F30" s="35">
        <f>VLOOKUP($A$9&amp;$E$7&amp;$A30,PERFIL_DATOS!$A:$M,F$8,0)</f>
        <v>28.47495449736741</v>
      </c>
      <c r="G30" s="9"/>
      <c r="H30" s="36">
        <f>DESPLEGABLES!P23</f>
        <v>30.7214670501778</v>
      </c>
    </row>
    <row r="31" spans="1:8" x14ac:dyDescent="0.35">
      <c r="A31" s="61" t="s">
        <v>43</v>
      </c>
      <c r="B31" s="45" t="s">
        <v>43</v>
      </c>
      <c r="C31" s="35">
        <f>VLOOKUP($A$9&amp;$E$7&amp;$A31,PERFIL_DATOS!$A:$M,C$8,0)</f>
        <v>24.587043778305979</v>
      </c>
      <c r="D31" s="35">
        <f>VLOOKUP($A$9&amp;$E$7&amp;$A31,PERFIL_DATOS!$A:$M,D$8,0)</f>
        <v>25.460599025227388</v>
      </c>
      <c r="E31" s="35">
        <f>VLOOKUP($A$9&amp;$E$7&amp;$A31,PERFIL_DATOS!$A:$M,E$8,0)</f>
        <v>26.357644052988771</v>
      </c>
      <c r="F31" s="35">
        <f>VLOOKUP($A$9&amp;$E$7&amp;$A31,PERFIL_DATOS!$A:$M,F$8,0)</f>
        <v>25.26681371579766</v>
      </c>
      <c r="G31" s="9"/>
      <c r="H31" s="36">
        <f>DESPLEGABLES!P24</f>
        <v>19.461118777951601</v>
      </c>
    </row>
    <row r="32" spans="1:8" x14ac:dyDescent="0.35">
      <c r="A32" s="62" t="s">
        <v>44</v>
      </c>
      <c r="B32" s="63" t="s">
        <v>44</v>
      </c>
      <c r="C32" s="37">
        <f>VLOOKUP($A$9&amp;$E$7&amp;$A32,PERFIL_DATOS!$A:$M,C$8,0)</f>
        <v>26.361538726521204</v>
      </c>
      <c r="D32" s="37">
        <f>VLOOKUP($A$9&amp;$E$7&amp;$A32,PERFIL_DATOS!$A:$M,D$8,0)</f>
        <v>24.52710924372558</v>
      </c>
      <c r="E32" s="37">
        <f>VLOOKUP($A$9&amp;$E$7&amp;$A32,PERFIL_DATOS!$A:$M,E$8,0)</f>
        <v>27.424515558191921</v>
      </c>
      <c r="F32" s="37">
        <f>VLOOKUP($A$9&amp;$E$7&amp;$A32,PERFIL_DATOS!$A:$M,F$8,0)</f>
        <v>29.33998312872902</v>
      </c>
      <c r="G32" s="9"/>
      <c r="H32" s="38">
        <f>DESPLEGABLES!P25</f>
        <v>22.3012479205135</v>
      </c>
    </row>
    <row r="33" spans="1:8" x14ac:dyDescent="0.35">
      <c r="A33" s="59" t="s">
        <v>17</v>
      </c>
      <c r="B33" s="60" t="s">
        <v>17</v>
      </c>
      <c r="C33" s="33">
        <f>VLOOKUP($A$9&amp;$E$7&amp;$A33,PERFIL_DATOS!$A:$M,C$8,0)</f>
        <v>27.026675075872287</v>
      </c>
      <c r="D33" s="33">
        <f>VLOOKUP($A$9&amp;$E$7&amp;$A33,PERFIL_DATOS!$A:$M,D$8,0)</f>
        <v>25.906376608778075</v>
      </c>
      <c r="E33" s="33">
        <f>VLOOKUP($A$9&amp;$E$7&amp;$A33,PERFIL_DATOS!$A:$M,E$8,0)</f>
        <v>30.360337960966572</v>
      </c>
      <c r="F33" s="33">
        <f>VLOOKUP($A$9&amp;$E$7&amp;$A33,PERFIL_DATOS!$A:$M,F$8,0)</f>
        <v>29.294023373139204</v>
      </c>
      <c r="G33" s="9"/>
      <c r="H33" s="34">
        <f>DESPLEGABLES!P26</f>
        <v>21.460032305383798</v>
      </c>
    </row>
    <row r="34" spans="1:8" x14ac:dyDescent="0.35">
      <c r="A34" s="61" t="s">
        <v>18</v>
      </c>
      <c r="B34" s="45" t="s">
        <v>18</v>
      </c>
      <c r="C34" s="35">
        <f>VLOOKUP($A$9&amp;$E$7&amp;$A34,PERFIL_DATOS!$A:$M,C$8,0)</f>
        <v>31.768288068108546</v>
      </c>
      <c r="D34" s="35">
        <f>VLOOKUP($A$9&amp;$E$7&amp;$A34,PERFIL_DATOS!$A:$M,D$8,0)</f>
        <v>31.854605347129173</v>
      </c>
      <c r="E34" s="35">
        <f>VLOOKUP($A$9&amp;$E$7&amp;$A34,PERFIL_DATOS!$A:$M,E$8,0)</f>
        <v>29.760289948588074</v>
      </c>
      <c r="F34" s="35">
        <f>VLOOKUP($A$9&amp;$E$7&amp;$A34,PERFIL_DATOS!$A:$M,F$8,0)</f>
        <v>30.632842090393257</v>
      </c>
      <c r="G34" s="9"/>
      <c r="H34" s="36">
        <f>DESPLEGABLES!P27</f>
        <v>32.930188565004201</v>
      </c>
    </row>
    <row r="35" spans="1:8" x14ac:dyDescent="0.35">
      <c r="A35" s="61" t="s">
        <v>19</v>
      </c>
      <c r="B35" s="45" t="s">
        <v>19</v>
      </c>
      <c r="C35" s="35">
        <f>VLOOKUP($A$9&amp;$E$7&amp;$A35,PERFIL_DATOS!$A:$M,C$8,0)</f>
        <v>23.667942243712741</v>
      </c>
      <c r="D35" s="35">
        <f>VLOOKUP($A$9&amp;$E$7&amp;$A35,PERFIL_DATOS!$A:$M,D$8,0)</f>
        <v>25.320353366360294</v>
      </c>
      <c r="E35" s="35">
        <f>VLOOKUP($A$9&amp;$E$7&amp;$A35,PERFIL_DATOS!$A:$M,E$8,0)</f>
        <v>23.622036974092282</v>
      </c>
      <c r="F35" s="35">
        <f>VLOOKUP($A$9&amp;$E$7&amp;$A35,PERFIL_DATOS!$A:$M,F$8,0)</f>
        <v>21.665605438288061</v>
      </c>
      <c r="G35" s="9"/>
      <c r="H35" s="36">
        <f>DESPLEGABLES!P28</f>
        <v>26.296207420664899</v>
      </c>
    </row>
    <row r="36" spans="1:8" x14ac:dyDescent="0.35">
      <c r="A36" s="62" t="s">
        <v>20</v>
      </c>
      <c r="B36" s="63" t="s">
        <v>20</v>
      </c>
      <c r="C36" s="37">
        <f>VLOOKUP($A$9&amp;$E$7&amp;$A36,PERFIL_DATOS!$A:$M,C$8,0)</f>
        <v>17.537097602753267</v>
      </c>
      <c r="D36" s="37">
        <f>VLOOKUP($A$9&amp;$E$7&amp;$A36,PERFIL_DATOS!$A:$M,D$8,0)</f>
        <v>16.918662051268626</v>
      </c>
      <c r="E36" s="37">
        <f>VLOOKUP($A$9&amp;$E$7&amp;$A36,PERFIL_DATOS!$A:$M,E$8,0)</f>
        <v>16.257337981952276</v>
      </c>
      <c r="F36" s="37">
        <f>VLOOKUP($A$9&amp;$E$7&amp;$A36,PERFIL_DATOS!$A:$M,F$8,0)</f>
        <v>18.407528940049968</v>
      </c>
      <c r="G36" s="9"/>
      <c r="H36" s="38">
        <f>DESPLEGABLES!P29</f>
        <v>19.313591157758999</v>
      </c>
    </row>
    <row r="37" spans="1:8" x14ac:dyDescent="0.35">
      <c r="A37" s="59" t="s">
        <v>21</v>
      </c>
      <c r="B37" s="60" t="s">
        <v>21</v>
      </c>
      <c r="C37" s="33">
        <f>VLOOKUP($A$9&amp;$E$7&amp;$A37,PERFIL_DATOS!$A:$M,C$8,0)</f>
        <v>48.193996758581427</v>
      </c>
      <c r="D37" s="33">
        <f>VLOOKUP($A$9&amp;$E$7&amp;$A37,PERFIL_DATOS!$A:$M,D$8,0)</f>
        <v>47.255489028304346</v>
      </c>
      <c r="E37" s="33">
        <f>VLOOKUP($A$9&amp;$E$7&amp;$A37,PERFIL_DATOS!$A:$M,E$8,0)</f>
        <v>47.821063309585561</v>
      </c>
      <c r="F37" s="33">
        <f>VLOOKUP($A$9&amp;$E$7&amp;$A37,PERFIL_DATOS!$A:$M,F$8,0)</f>
        <v>47.967519067915312</v>
      </c>
      <c r="G37" s="9"/>
      <c r="H37" s="34">
        <f>DESPLEGABLES!P30</f>
        <v>49.5797977491696</v>
      </c>
    </row>
    <row r="38" spans="1:8" x14ac:dyDescent="0.35">
      <c r="A38" s="62" t="s">
        <v>22</v>
      </c>
      <c r="B38" s="63" t="s">
        <v>22</v>
      </c>
      <c r="C38" s="37">
        <f>VLOOKUP($A$9&amp;$E$7&amp;$A38,PERFIL_DATOS!$A:$M,C$8,0)</f>
        <v>51.8060042035262</v>
      </c>
      <c r="D38" s="37">
        <f>VLOOKUP($A$9&amp;$E$7&amp;$A38,PERFIL_DATOS!$A:$M,D$8,0)</f>
        <v>52.744508723925357</v>
      </c>
      <c r="E38" s="37">
        <f>VLOOKUP($A$9&amp;$E$7&amp;$A38,PERFIL_DATOS!$A:$M,E$8,0)</f>
        <v>52.178940107716265</v>
      </c>
      <c r="F38" s="37">
        <f>VLOOKUP($A$9&amp;$E$7&amp;$A38,PERFIL_DATOS!$A:$M,F$8,0)</f>
        <v>52.032482437348648</v>
      </c>
      <c r="G38" s="9"/>
      <c r="H38" s="38">
        <f>DESPLEGABLES!P31</f>
        <v>50.420230278229702</v>
      </c>
    </row>
    <row r="39" spans="1:8" ht="15.5" x14ac:dyDescent="0.35">
      <c r="A39" s="64" t="s">
        <v>94</v>
      </c>
      <c r="B39" s="65"/>
      <c r="C39" s="66"/>
      <c r="D39" s="66"/>
      <c r="E39" s="66"/>
      <c r="F39" s="66"/>
      <c r="G39" s="67"/>
    </row>
    <row r="40" spans="1:8" x14ac:dyDescent="0.35">
      <c r="A40" s="68" t="s">
        <v>95</v>
      </c>
      <c r="B40" s="69"/>
      <c r="C40" s="70"/>
      <c r="D40" s="70"/>
      <c r="E40" s="70"/>
      <c r="F40" s="70"/>
      <c r="G40" s="70"/>
    </row>
    <row r="41" spans="1:8" x14ac:dyDescent="0.35">
      <c r="A41" s="71"/>
      <c r="B41" s="69"/>
    </row>
    <row r="42" spans="1:8" x14ac:dyDescent="0.35">
      <c r="B42" s="25"/>
    </row>
    <row r="43" spans="1:8" x14ac:dyDescent="0.35">
      <c r="B43" s="25"/>
    </row>
    <row r="44" spans="1:8" x14ac:dyDescent="0.35">
      <c r="B44" s="25"/>
    </row>
    <row r="45" spans="1:8" x14ac:dyDescent="0.35">
      <c r="B45" s="25"/>
    </row>
    <row r="46" spans="1:8" x14ac:dyDescent="0.35">
      <c r="B46" s="25"/>
    </row>
    <row r="47" spans="1:8" x14ac:dyDescent="0.35">
      <c r="B47" s="25"/>
    </row>
    <row r="48" spans="1:8" x14ac:dyDescent="0.35">
      <c r="B48" s="25"/>
    </row>
    <row r="49" spans="2:2" x14ac:dyDescent="0.35">
      <c r="B49" s="25"/>
    </row>
    <row r="50" spans="2:2" x14ac:dyDescent="0.35">
      <c r="B50" s="25"/>
    </row>
    <row r="51" spans="2:2" x14ac:dyDescent="0.35">
      <c r="B51" s="25"/>
    </row>
    <row r="52" spans="2:2" x14ac:dyDescent="0.35">
      <c r="B52" s="25"/>
    </row>
    <row r="53" spans="2:2" x14ac:dyDescent="0.35">
      <c r="B53" s="25"/>
    </row>
    <row r="54" spans="2:2" x14ac:dyDescent="0.35">
      <c r="B54" s="25"/>
    </row>
    <row r="55" spans="2:2" x14ac:dyDescent="0.35">
      <c r="B55" s="25"/>
    </row>
    <row r="56" spans="2:2" x14ac:dyDescent="0.35">
      <c r="B56" s="25"/>
    </row>
    <row r="57" spans="2:2" x14ac:dyDescent="0.35">
      <c r="B57" s="25"/>
    </row>
    <row r="58" spans="2:2" x14ac:dyDescent="0.35">
      <c r="B58" s="25"/>
    </row>
    <row r="59" spans="2:2" x14ac:dyDescent="0.35">
      <c r="B59" s="25"/>
    </row>
    <row r="60" spans="2:2" x14ac:dyDescent="0.35">
      <c r="B60" s="25"/>
    </row>
    <row r="61" spans="2:2" x14ac:dyDescent="0.35">
      <c r="B61" s="25"/>
    </row>
    <row r="62" spans="2:2" x14ac:dyDescent="0.35">
      <c r="B62" s="25"/>
    </row>
    <row r="63" spans="2:2" x14ac:dyDescent="0.35">
      <c r="B63" s="25"/>
    </row>
    <row r="64" spans="2:2" x14ac:dyDescent="0.35">
      <c r="B64" s="25"/>
    </row>
    <row r="65" spans="2:2" x14ac:dyDescent="0.35">
      <c r="B65" s="25"/>
    </row>
    <row r="66" spans="2:2" x14ac:dyDescent="0.35">
      <c r="B66" s="25"/>
    </row>
    <row r="67" spans="2:2" x14ac:dyDescent="0.35">
      <c r="B67" s="25"/>
    </row>
    <row r="68" spans="2:2" x14ac:dyDescent="0.35">
      <c r="B68" s="25"/>
    </row>
    <row r="69" spans="2:2" x14ac:dyDescent="0.35">
      <c r="B69" s="25"/>
    </row>
    <row r="70" spans="2:2" x14ac:dyDescent="0.35">
      <c r="B70" s="25"/>
    </row>
    <row r="71" spans="2:2" x14ac:dyDescent="0.35">
      <c r="B71" s="25"/>
    </row>
    <row r="72" spans="2:2" x14ac:dyDescent="0.35">
      <c r="B72" s="25"/>
    </row>
    <row r="73" spans="2:2" x14ac:dyDescent="0.35">
      <c r="B73" s="25"/>
    </row>
    <row r="74" spans="2:2" x14ac:dyDescent="0.35">
      <c r="B74" s="25"/>
    </row>
    <row r="75" spans="2:2" x14ac:dyDescent="0.35">
      <c r="B75" s="25"/>
    </row>
    <row r="76" spans="2:2" x14ac:dyDescent="0.35">
      <c r="B76" s="25"/>
    </row>
    <row r="77" spans="2:2" x14ac:dyDescent="0.35">
      <c r="B77" s="25"/>
    </row>
    <row r="78" spans="2:2" x14ac:dyDescent="0.35">
      <c r="B78" s="25"/>
    </row>
    <row r="79" spans="2:2" x14ac:dyDescent="0.35">
      <c r="B79" s="25"/>
    </row>
    <row r="80" spans="2:2" x14ac:dyDescent="0.35">
      <c r="B80" s="25"/>
    </row>
    <row r="81" spans="2:2" x14ac:dyDescent="0.35">
      <c r="B81" s="25"/>
    </row>
    <row r="82" spans="2:2" x14ac:dyDescent="0.35">
      <c r="B82" s="25"/>
    </row>
    <row r="83" spans="2:2" x14ac:dyDescent="0.35">
      <c r="B83" s="25"/>
    </row>
    <row r="84" spans="2:2" x14ac:dyDescent="0.35">
      <c r="B84" s="25"/>
    </row>
    <row r="85" spans="2:2" x14ac:dyDescent="0.35">
      <c r="B85" s="25"/>
    </row>
    <row r="86" spans="2:2" x14ac:dyDescent="0.35">
      <c r="B86" s="25"/>
    </row>
    <row r="87" spans="2:2" x14ac:dyDescent="0.35">
      <c r="B87" s="25"/>
    </row>
    <row r="88" spans="2:2" x14ac:dyDescent="0.35">
      <c r="B88" s="25"/>
    </row>
    <row r="89" spans="2:2" x14ac:dyDescent="0.35">
      <c r="B89" s="25"/>
    </row>
    <row r="90" spans="2:2" x14ac:dyDescent="0.35">
      <c r="B90" s="25"/>
    </row>
    <row r="91" spans="2:2" x14ac:dyDescent="0.35">
      <c r="B91" s="25"/>
    </row>
    <row r="92" spans="2:2" x14ac:dyDescent="0.35">
      <c r="B92" s="25"/>
    </row>
    <row r="93" spans="2:2" x14ac:dyDescent="0.35">
      <c r="B93" s="25"/>
    </row>
    <row r="94" spans="2:2" x14ac:dyDescent="0.35">
      <c r="B94" s="25"/>
    </row>
    <row r="95" spans="2:2" x14ac:dyDescent="0.35">
      <c r="B95" s="25"/>
    </row>
    <row r="96" spans="2:2" x14ac:dyDescent="0.35">
      <c r="B96" s="25"/>
    </row>
    <row r="97" spans="2:2" x14ac:dyDescent="0.35">
      <c r="B97" s="25"/>
    </row>
    <row r="98" spans="2:2" x14ac:dyDescent="0.35">
      <c r="B98" s="25"/>
    </row>
    <row r="99" spans="2:2" x14ac:dyDescent="0.35">
      <c r="B99" s="25"/>
    </row>
    <row r="100" spans="2:2" x14ac:dyDescent="0.35">
      <c r="B100" s="25"/>
    </row>
    <row r="101" spans="2:2" x14ac:dyDescent="0.35">
      <c r="B101" s="25"/>
    </row>
    <row r="102" spans="2:2" x14ac:dyDescent="0.35">
      <c r="B102" s="25"/>
    </row>
    <row r="103" spans="2:2" x14ac:dyDescent="0.35">
      <c r="B103" s="25"/>
    </row>
    <row r="104" spans="2:2" x14ac:dyDescent="0.35">
      <c r="B104" s="25"/>
    </row>
    <row r="105" spans="2:2" x14ac:dyDescent="0.35">
      <c r="B105" s="25"/>
    </row>
    <row r="106" spans="2:2" x14ac:dyDescent="0.35">
      <c r="B106" s="25"/>
    </row>
    <row r="107" spans="2:2" x14ac:dyDescent="0.35">
      <c r="B107" s="25"/>
    </row>
    <row r="108" spans="2:2" x14ac:dyDescent="0.35">
      <c r="B108" s="25"/>
    </row>
    <row r="109" spans="2:2" x14ac:dyDescent="0.35">
      <c r="B109" s="25"/>
    </row>
    <row r="110" spans="2:2" x14ac:dyDescent="0.35">
      <c r="B110" s="25"/>
    </row>
    <row r="111" spans="2:2" x14ac:dyDescent="0.35">
      <c r="B111" s="25"/>
    </row>
    <row r="112" spans="2:2" x14ac:dyDescent="0.35">
      <c r="B112" s="25"/>
    </row>
    <row r="113" spans="2:2" x14ac:dyDescent="0.35">
      <c r="B113" s="25"/>
    </row>
    <row r="114" spans="2:2" x14ac:dyDescent="0.35">
      <c r="B114" s="25"/>
    </row>
    <row r="115" spans="2:2" x14ac:dyDescent="0.35">
      <c r="B115" s="25"/>
    </row>
    <row r="116" spans="2:2" x14ac:dyDescent="0.35">
      <c r="B116" s="25"/>
    </row>
    <row r="117" spans="2:2" x14ac:dyDescent="0.35">
      <c r="B117" s="25"/>
    </row>
    <row r="118" spans="2:2" x14ac:dyDescent="0.35">
      <c r="B118" s="25"/>
    </row>
    <row r="119" spans="2:2" x14ac:dyDescent="0.35">
      <c r="B119" s="25"/>
    </row>
    <row r="120" spans="2:2" x14ac:dyDescent="0.35">
      <c r="B120" s="25"/>
    </row>
    <row r="121" spans="2:2" x14ac:dyDescent="0.35">
      <c r="B121" s="25"/>
    </row>
    <row r="122" spans="2:2" x14ac:dyDescent="0.35">
      <c r="B122" s="25"/>
    </row>
    <row r="123" spans="2:2" x14ac:dyDescent="0.35">
      <c r="B123" s="25"/>
    </row>
    <row r="124" spans="2:2" x14ac:dyDescent="0.35">
      <c r="B124" s="25"/>
    </row>
    <row r="125" spans="2:2" x14ac:dyDescent="0.35">
      <c r="B125" s="25"/>
    </row>
    <row r="126" spans="2:2" x14ac:dyDescent="0.35">
      <c r="B126" s="25"/>
    </row>
    <row r="127" spans="2:2" x14ac:dyDescent="0.35">
      <c r="B127" s="25"/>
    </row>
    <row r="128" spans="2:2" x14ac:dyDescent="0.35">
      <c r="B128" s="25"/>
    </row>
    <row r="129" spans="2:2" x14ac:dyDescent="0.35">
      <c r="B129" s="25"/>
    </row>
    <row r="130" spans="2:2" x14ac:dyDescent="0.35">
      <c r="B130" s="25"/>
    </row>
    <row r="131" spans="2:2" x14ac:dyDescent="0.35">
      <c r="B131" s="25"/>
    </row>
    <row r="132" spans="2:2" x14ac:dyDescent="0.35">
      <c r="B132" s="25"/>
    </row>
    <row r="133" spans="2:2" x14ac:dyDescent="0.35">
      <c r="B133" s="25"/>
    </row>
    <row r="134" spans="2:2" x14ac:dyDescent="0.35">
      <c r="B134" s="25"/>
    </row>
    <row r="135" spans="2:2" x14ac:dyDescent="0.35">
      <c r="B135" s="25"/>
    </row>
    <row r="136" spans="2:2" x14ac:dyDescent="0.35">
      <c r="B136" s="25"/>
    </row>
    <row r="137" spans="2:2" x14ac:dyDescent="0.35">
      <c r="B137" s="25"/>
    </row>
    <row r="138" spans="2:2" x14ac:dyDescent="0.35">
      <c r="B138" s="25"/>
    </row>
    <row r="139" spans="2:2" x14ac:dyDescent="0.35">
      <c r="B139" s="25"/>
    </row>
    <row r="140" spans="2:2" x14ac:dyDescent="0.35">
      <c r="B140" s="25"/>
    </row>
    <row r="141" spans="2:2" x14ac:dyDescent="0.35">
      <c r="B141" s="25"/>
    </row>
    <row r="142" spans="2:2" x14ac:dyDescent="0.35">
      <c r="B142" s="25"/>
    </row>
    <row r="143" spans="2:2" x14ac:dyDescent="0.35">
      <c r="B143" s="25"/>
    </row>
    <row r="144" spans="2:2" x14ac:dyDescent="0.35">
      <c r="B144" s="25"/>
    </row>
    <row r="145" spans="2:2" x14ac:dyDescent="0.35">
      <c r="B145" s="25"/>
    </row>
    <row r="146" spans="2:2" x14ac:dyDescent="0.35">
      <c r="B146" s="25"/>
    </row>
    <row r="147" spans="2:2" x14ac:dyDescent="0.35">
      <c r="B147" s="25"/>
    </row>
    <row r="148" spans="2:2" x14ac:dyDescent="0.35">
      <c r="B148" s="25"/>
    </row>
    <row r="149" spans="2:2" x14ac:dyDescent="0.35">
      <c r="B149" s="25"/>
    </row>
    <row r="150" spans="2:2" x14ac:dyDescent="0.35">
      <c r="B150" s="25"/>
    </row>
    <row r="151" spans="2:2" x14ac:dyDescent="0.35">
      <c r="B151" s="25"/>
    </row>
    <row r="152" spans="2:2" x14ac:dyDescent="0.35">
      <c r="B152" s="25"/>
    </row>
    <row r="153" spans="2:2" x14ac:dyDescent="0.35">
      <c r="B153" s="25"/>
    </row>
    <row r="154" spans="2:2" x14ac:dyDescent="0.35">
      <c r="B154" s="25"/>
    </row>
    <row r="155" spans="2:2" x14ac:dyDescent="0.35">
      <c r="B155" s="25"/>
    </row>
    <row r="156" spans="2:2" x14ac:dyDescent="0.35">
      <c r="B156" s="25"/>
    </row>
    <row r="157" spans="2:2" x14ac:dyDescent="0.35">
      <c r="B157" s="25"/>
    </row>
    <row r="158" spans="2:2" x14ac:dyDescent="0.35">
      <c r="B158" s="25"/>
    </row>
    <row r="159" spans="2:2" x14ac:dyDescent="0.35">
      <c r="B159" s="25"/>
    </row>
    <row r="160" spans="2:2" x14ac:dyDescent="0.35">
      <c r="B160" s="25"/>
    </row>
    <row r="161" spans="2:2" x14ac:dyDescent="0.35">
      <c r="B161" s="25"/>
    </row>
    <row r="162" spans="2:2" x14ac:dyDescent="0.35">
      <c r="B162" s="25"/>
    </row>
    <row r="163" spans="2:2" x14ac:dyDescent="0.35">
      <c r="B163" s="25"/>
    </row>
    <row r="164" spans="2:2" x14ac:dyDescent="0.35">
      <c r="B164" s="25"/>
    </row>
    <row r="165" spans="2:2" x14ac:dyDescent="0.35">
      <c r="B165" s="25"/>
    </row>
    <row r="166" spans="2:2" x14ac:dyDescent="0.35">
      <c r="B166" s="25"/>
    </row>
    <row r="167" spans="2:2" x14ac:dyDescent="0.35">
      <c r="B167" s="25"/>
    </row>
    <row r="168" spans="2:2" x14ac:dyDescent="0.35">
      <c r="B168" s="25"/>
    </row>
    <row r="169" spans="2:2" x14ac:dyDescent="0.35">
      <c r="B169" s="25"/>
    </row>
    <row r="170" spans="2:2" x14ac:dyDescent="0.35">
      <c r="B170" s="25"/>
    </row>
    <row r="171" spans="2:2" x14ac:dyDescent="0.35">
      <c r="B171" s="25"/>
    </row>
    <row r="172" spans="2:2" x14ac:dyDescent="0.35">
      <c r="B172" s="25"/>
    </row>
    <row r="173" spans="2:2" x14ac:dyDescent="0.35">
      <c r="B173" s="25"/>
    </row>
    <row r="174" spans="2:2" x14ac:dyDescent="0.35">
      <c r="B174" s="25"/>
    </row>
    <row r="175" spans="2:2" x14ac:dyDescent="0.35">
      <c r="B175" s="25"/>
    </row>
    <row r="176" spans="2:2" x14ac:dyDescent="0.35">
      <c r="B176" s="25"/>
    </row>
    <row r="177" spans="2:2" x14ac:dyDescent="0.35">
      <c r="B177" s="25"/>
    </row>
    <row r="178" spans="2:2" x14ac:dyDescent="0.35">
      <c r="B178" s="25"/>
    </row>
    <row r="179" spans="2:2" x14ac:dyDescent="0.35">
      <c r="B179" s="25"/>
    </row>
    <row r="180" spans="2:2" x14ac:dyDescent="0.35">
      <c r="B180" s="25"/>
    </row>
    <row r="181" spans="2:2" x14ac:dyDescent="0.35">
      <c r="B181" s="25"/>
    </row>
    <row r="182" spans="2:2" x14ac:dyDescent="0.35">
      <c r="B182" s="25"/>
    </row>
    <row r="183" spans="2:2" x14ac:dyDescent="0.35">
      <c r="B183" s="25"/>
    </row>
    <row r="184" spans="2:2" x14ac:dyDescent="0.35">
      <c r="B184" s="25"/>
    </row>
    <row r="185" spans="2:2" x14ac:dyDescent="0.35">
      <c r="B185" s="25"/>
    </row>
    <row r="186" spans="2:2" x14ac:dyDescent="0.35">
      <c r="B186" s="25"/>
    </row>
    <row r="187" spans="2:2" x14ac:dyDescent="0.35">
      <c r="B187" s="25"/>
    </row>
    <row r="188" spans="2:2" x14ac:dyDescent="0.35">
      <c r="B188" s="25"/>
    </row>
    <row r="189" spans="2:2" x14ac:dyDescent="0.35">
      <c r="B189" s="25"/>
    </row>
    <row r="190" spans="2:2" x14ac:dyDescent="0.35">
      <c r="B190" s="25"/>
    </row>
    <row r="191" spans="2:2" x14ac:dyDescent="0.35">
      <c r="B191" s="25"/>
    </row>
    <row r="192" spans="2:2" x14ac:dyDescent="0.35">
      <c r="B192" s="25"/>
    </row>
    <row r="193" spans="2:2" x14ac:dyDescent="0.35">
      <c r="B193" s="25"/>
    </row>
    <row r="194" spans="2:2" x14ac:dyDescent="0.35">
      <c r="B194" s="25"/>
    </row>
    <row r="195" spans="2:2" x14ac:dyDescent="0.35">
      <c r="B195" s="25"/>
    </row>
    <row r="196" spans="2:2" x14ac:dyDescent="0.35">
      <c r="B196" s="25"/>
    </row>
    <row r="197" spans="2:2" x14ac:dyDescent="0.35">
      <c r="B197" s="25"/>
    </row>
    <row r="198" spans="2:2" x14ac:dyDescent="0.35">
      <c r="B198" s="25"/>
    </row>
    <row r="199" spans="2:2" x14ac:dyDescent="0.35">
      <c r="B199" s="25"/>
    </row>
    <row r="200" spans="2:2" x14ac:dyDescent="0.35">
      <c r="B200" s="25"/>
    </row>
    <row r="201" spans="2:2" x14ac:dyDescent="0.35">
      <c r="B201" s="25"/>
    </row>
    <row r="202" spans="2:2" x14ac:dyDescent="0.35">
      <c r="B202" s="25"/>
    </row>
    <row r="203" spans="2:2" x14ac:dyDescent="0.35">
      <c r="B203" s="25"/>
    </row>
    <row r="204" spans="2:2" x14ac:dyDescent="0.35">
      <c r="B204" s="25"/>
    </row>
    <row r="205" spans="2:2" x14ac:dyDescent="0.35">
      <c r="B205" s="25"/>
    </row>
    <row r="206" spans="2:2" x14ac:dyDescent="0.35">
      <c r="B206" s="25"/>
    </row>
    <row r="207" spans="2:2" x14ac:dyDescent="0.35">
      <c r="B207" s="25"/>
    </row>
    <row r="208" spans="2:2" x14ac:dyDescent="0.35">
      <c r="B208" s="25"/>
    </row>
    <row r="209" spans="2:2" x14ac:dyDescent="0.35">
      <c r="B209" s="25"/>
    </row>
    <row r="210" spans="2:2" x14ac:dyDescent="0.35">
      <c r="B210" s="25"/>
    </row>
    <row r="211" spans="2:2" x14ac:dyDescent="0.35">
      <c r="B211" s="25"/>
    </row>
    <row r="212" spans="2:2" x14ac:dyDescent="0.35">
      <c r="B212" s="25"/>
    </row>
    <row r="213" spans="2:2" x14ac:dyDescent="0.35">
      <c r="B213" s="25"/>
    </row>
    <row r="214" spans="2:2" x14ac:dyDescent="0.35">
      <c r="B214" s="25"/>
    </row>
    <row r="215" spans="2:2" x14ac:dyDescent="0.35">
      <c r="B215" s="25"/>
    </row>
    <row r="216" spans="2:2" x14ac:dyDescent="0.35">
      <c r="B216" s="25"/>
    </row>
    <row r="217" spans="2:2" x14ac:dyDescent="0.35">
      <c r="B217" s="25"/>
    </row>
    <row r="218" spans="2:2" x14ac:dyDescent="0.35">
      <c r="B218" s="25"/>
    </row>
    <row r="219" spans="2:2" x14ac:dyDescent="0.35">
      <c r="B219" s="25"/>
    </row>
    <row r="220" spans="2:2" x14ac:dyDescent="0.35">
      <c r="B220" s="25"/>
    </row>
    <row r="221" spans="2:2" x14ac:dyDescent="0.35">
      <c r="B221" s="25"/>
    </row>
    <row r="222" spans="2:2" x14ac:dyDescent="0.35">
      <c r="B222" s="25"/>
    </row>
    <row r="223" spans="2:2" x14ac:dyDescent="0.35">
      <c r="B223" s="25"/>
    </row>
    <row r="224" spans="2:2" x14ac:dyDescent="0.35">
      <c r="B224" s="25"/>
    </row>
    <row r="225" spans="2:2" x14ac:dyDescent="0.35">
      <c r="B225" s="25"/>
    </row>
    <row r="226" spans="2:2" x14ac:dyDescent="0.35">
      <c r="B226" s="25"/>
    </row>
    <row r="227" spans="2:2" x14ac:dyDescent="0.35">
      <c r="B227" s="25"/>
    </row>
    <row r="228" spans="2:2" x14ac:dyDescent="0.35">
      <c r="B228" s="25"/>
    </row>
    <row r="229" spans="2:2" x14ac:dyDescent="0.35">
      <c r="B229" s="25"/>
    </row>
    <row r="230" spans="2:2" x14ac:dyDescent="0.35">
      <c r="B230" s="25"/>
    </row>
    <row r="231" spans="2:2" x14ac:dyDescent="0.35">
      <c r="B231" s="25"/>
    </row>
    <row r="232" spans="2:2" x14ac:dyDescent="0.35">
      <c r="B232" s="25"/>
    </row>
    <row r="233" spans="2:2" x14ac:dyDescent="0.35">
      <c r="B233" s="25"/>
    </row>
    <row r="234" spans="2:2" x14ac:dyDescent="0.35">
      <c r="B234" s="25"/>
    </row>
    <row r="235" spans="2:2" x14ac:dyDescent="0.35">
      <c r="B235" s="25"/>
    </row>
    <row r="236" spans="2:2" x14ac:dyDescent="0.35">
      <c r="B236" s="25"/>
    </row>
    <row r="237" spans="2:2" x14ac:dyDescent="0.35">
      <c r="B237" s="25"/>
    </row>
    <row r="238" spans="2:2" x14ac:dyDescent="0.35">
      <c r="B238" s="25"/>
    </row>
    <row r="239" spans="2:2" x14ac:dyDescent="0.35">
      <c r="B239" s="25"/>
    </row>
    <row r="240" spans="2:2" x14ac:dyDescent="0.35">
      <c r="B240" s="25"/>
    </row>
    <row r="241" spans="2:2" x14ac:dyDescent="0.35">
      <c r="B241" s="25"/>
    </row>
    <row r="242" spans="2:2" x14ac:dyDescent="0.35">
      <c r="B242" s="25"/>
    </row>
    <row r="243" spans="2:2" x14ac:dyDescent="0.35">
      <c r="B243" s="25"/>
    </row>
    <row r="244" spans="2:2" x14ac:dyDescent="0.35">
      <c r="B244" s="25"/>
    </row>
    <row r="245" spans="2:2" x14ac:dyDescent="0.35">
      <c r="B245" s="25"/>
    </row>
    <row r="246" spans="2:2" x14ac:dyDescent="0.35">
      <c r="B246" s="25"/>
    </row>
    <row r="247" spans="2:2" x14ac:dyDescent="0.35">
      <c r="B247" s="25"/>
    </row>
    <row r="248" spans="2:2" x14ac:dyDescent="0.35">
      <c r="B248" s="25"/>
    </row>
    <row r="249" spans="2:2" x14ac:dyDescent="0.35">
      <c r="B249" s="25"/>
    </row>
    <row r="250" spans="2:2" x14ac:dyDescent="0.35">
      <c r="B250" s="25"/>
    </row>
    <row r="251" spans="2:2" x14ac:dyDescent="0.35">
      <c r="B251" s="25"/>
    </row>
    <row r="252" spans="2:2" x14ac:dyDescent="0.35">
      <c r="B252" s="25"/>
    </row>
    <row r="253" spans="2:2" x14ac:dyDescent="0.35">
      <c r="B253" s="25"/>
    </row>
    <row r="254" spans="2:2" x14ac:dyDescent="0.35">
      <c r="B254" s="25"/>
    </row>
    <row r="255" spans="2:2" x14ac:dyDescent="0.35">
      <c r="B255" s="25"/>
    </row>
    <row r="256" spans="2:2" x14ac:dyDescent="0.35">
      <c r="B256" s="25"/>
    </row>
    <row r="257" spans="2:2" x14ac:dyDescent="0.35">
      <c r="B257" s="25"/>
    </row>
    <row r="258" spans="2:2" x14ac:dyDescent="0.35">
      <c r="B258" s="25"/>
    </row>
    <row r="259" spans="2:2" x14ac:dyDescent="0.35">
      <c r="B259" s="25"/>
    </row>
    <row r="260" spans="2:2" x14ac:dyDescent="0.35">
      <c r="B260" s="25"/>
    </row>
    <row r="261" spans="2:2" x14ac:dyDescent="0.35">
      <c r="B261" s="25"/>
    </row>
    <row r="262" spans="2:2" x14ac:dyDescent="0.35">
      <c r="B262" s="25"/>
    </row>
    <row r="263" spans="2:2" x14ac:dyDescent="0.35">
      <c r="B263" s="25"/>
    </row>
    <row r="264" spans="2:2" x14ac:dyDescent="0.35">
      <c r="B264" s="25"/>
    </row>
    <row r="265" spans="2:2" x14ac:dyDescent="0.35">
      <c r="B265" s="25"/>
    </row>
    <row r="266" spans="2:2" x14ac:dyDescent="0.35">
      <c r="B266" s="25"/>
    </row>
    <row r="267" spans="2:2" x14ac:dyDescent="0.35">
      <c r="B267" s="25"/>
    </row>
    <row r="268" spans="2:2" x14ac:dyDescent="0.35">
      <c r="B268" s="25"/>
    </row>
    <row r="269" spans="2:2" x14ac:dyDescent="0.35">
      <c r="B269" s="25"/>
    </row>
    <row r="270" spans="2:2" x14ac:dyDescent="0.35">
      <c r="B270" s="25"/>
    </row>
    <row r="271" spans="2:2" x14ac:dyDescent="0.35">
      <c r="B271" s="25"/>
    </row>
    <row r="272" spans="2:2" x14ac:dyDescent="0.35">
      <c r="B272" s="25"/>
    </row>
    <row r="273" spans="2:2" x14ac:dyDescent="0.35">
      <c r="B273" s="25"/>
    </row>
    <row r="274" spans="2:2" x14ac:dyDescent="0.35">
      <c r="B274" s="25"/>
    </row>
    <row r="275" spans="2:2" x14ac:dyDescent="0.35">
      <c r="B275" s="25"/>
    </row>
    <row r="276" spans="2:2" x14ac:dyDescent="0.35">
      <c r="B276" s="25"/>
    </row>
    <row r="277" spans="2:2" x14ac:dyDescent="0.35">
      <c r="B277" s="25"/>
    </row>
    <row r="278" spans="2:2" x14ac:dyDescent="0.35">
      <c r="B278" s="25"/>
    </row>
    <row r="279" spans="2:2" x14ac:dyDescent="0.35">
      <c r="B279" s="25"/>
    </row>
    <row r="280" spans="2:2" x14ac:dyDescent="0.35">
      <c r="B280" s="25"/>
    </row>
    <row r="281" spans="2:2" x14ac:dyDescent="0.35">
      <c r="B281" s="25"/>
    </row>
    <row r="282" spans="2:2" x14ac:dyDescent="0.35">
      <c r="B282" s="25"/>
    </row>
    <row r="283" spans="2:2" x14ac:dyDescent="0.35">
      <c r="B283" s="25"/>
    </row>
    <row r="284" spans="2:2" x14ac:dyDescent="0.35">
      <c r="B284" s="25"/>
    </row>
    <row r="285" spans="2:2" x14ac:dyDescent="0.35">
      <c r="B285" s="25"/>
    </row>
    <row r="286" spans="2:2" x14ac:dyDescent="0.35">
      <c r="B286" s="25"/>
    </row>
    <row r="287" spans="2:2" x14ac:dyDescent="0.35">
      <c r="B287" s="25"/>
    </row>
    <row r="288" spans="2:2" x14ac:dyDescent="0.35">
      <c r="B288" s="25"/>
    </row>
    <row r="289" spans="2:2" x14ac:dyDescent="0.35">
      <c r="B289" s="25"/>
    </row>
    <row r="290" spans="2:2" x14ac:dyDescent="0.35">
      <c r="B290" s="25"/>
    </row>
    <row r="291" spans="2:2" x14ac:dyDescent="0.35">
      <c r="B291" s="25"/>
    </row>
    <row r="292" spans="2:2" x14ac:dyDescent="0.35">
      <c r="B292" s="25"/>
    </row>
    <row r="293" spans="2:2" x14ac:dyDescent="0.35">
      <c r="B293" s="25"/>
    </row>
    <row r="294" spans="2:2" x14ac:dyDescent="0.35">
      <c r="B294" s="25"/>
    </row>
    <row r="295" spans="2:2" x14ac:dyDescent="0.35">
      <c r="B295" s="25"/>
    </row>
    <row r="296" spans="2:2" x14ac:dyDescent="0.35">
      <c r="B296" s="25"/>
    </row>
    <row r="297" spans="2:2" x14ac:dyDescent="0.35">
      <c r="B297" s="25"/>
    </row>
    <row r="298" spans="2:2" x14ac:dyDescent="0.35">
      <c r="B298" s="25"/>
    </row>
    <row r="299" spans="2:2" x14ac:dyDescent="0.35">
      <c r="B299" s="25"/>
    </row>
    <row r="300" spans="2:2" x14ac:dyDescent="0.35">
      <c r="B300" s="25"/>
    </row>
    <row r="301" spans="2:2" x14ac:dyDescent="0.35">
      <c r="B301" s="25"/>
    </row>
    <row r="302" spans="2:2" x14ac:dyDescent="0.35">
      <c r="B302" s="25"/>
    </row>
    <row r="303" spans="2:2" x14ac:dyDescent="0.35">
      <c r="B303" s="25"/>
    </row>
    <row r="304" spans="2:2" x14ac:dyDescent="0.35">
      <c r="B304" s="25"/>
    </row>
    <row r="305" spans="2:2" x14ac:dyDescent="0.35">
      <c r="B305" s="25"/>
    </row>
    <row r="306" spans="2:2" x14ac:dyDescent="0.35">
      <c r="B306" s="25"/>
    </row>
    <row r="307" spans="2:2" x14ac:dyDescent="0.35">
      <c r="B307" s="25"/>
    </row>
    <row r="308" spans="2:2" x14ac:dyDescent="0.35">
      <c r="B308" s="25"/>
    </row>
    <row r="309" spans="2:2" x14ac:dyDescent="0.35">
      <c r="B309" s="25"/>
    </row>
    <row r="310" spans="2:2" x14ac:dyDescent="0.35">
      <c r="B310" s="25"/>
    </row>
    <row r="311" spans="2:2" x14ac:dyDescent="0.35">
      <c r="B311" s="25"/>
    </row>
    <row r="312" spans="2:2" x14ac:dyDescent="0.35">
      <c r="B312" s="25"/>
    </row>
    <row r="313" spans="2:2" x14ac:dyDescent="0.35">
      <c r="B313" s="25"/>
    </row>
    <row r="314" spans="2:2" x14ac:dyDescent="0.35">
      <c r="B314" s="25"/>
    </row>
    <row r="315" spans="2:2" x14ac:dyDescent="0.35">
      <c r="B315" s="25"/>
    </row>
    <row r="316" spans="2:2" x14ac:dyDescent="0.35">
      <c r="B316" s="25"/>
    </row>
    <row r="317" spans="2:2" x14ac:dyDescent="0.35">
      <c r="B317" s="25"/>
    </row>
    <row r="318" spans="2:2" x14ac:dyDescent="0.35">
      <c r="B318" s="25"/>
    </row>
    <row r="319" spans="2:2" x14ac:dyDescent="0.35">
      <c r="B319" s="25"/>
    </row>
    <row r="320" spans="2:2" x14ac:dyDescent="0.35">
      <c r="B320" s="25"/>
    </row>
    <row r="321" spans="2:2" x14ac:dyDescent="0.35">
      <c r="B321" s="25"/>
    </row>
    <row r="322" spans="2:2" x14ac:dyDescent="0.35">
      <c r="B322" s="25"/>
    </row>
    <row r="323" spans="2:2" x14ac:dyDescent="0.35">
      <c r="B323" s="25"/>
    </row>
    <row r="324" spans="2:2" x14ac:dyDescent="0.35">
      <c r="B324" s="25"/>
    </row>
    <row r="325" spans="2:2" x14ac:dyDescent="0.35">
      <c r="B325" s="25"/>
    </row>
    <row r="326" spans="2:2" x14ac:dyDescent="0.35">
      <c r="B326" s="25"/>
    </row>
    <row r="327" spans="2:2" x14ac:dyDescent="0.35">
      <c r="B327" s="25"/>
    </row>
    <row r="328" spans="2:2" x14ac:dyDescent="0.35">
      <c r="B328" s="25"/>
    </row>
    <row r="329" spans="2:2" x14ac:dyDescent="0.35">
      <c r="B329" s="25"/>
    </row>
    <row r="330" spans="2:2" x14ac:dyDescent="0.35">
      <c r="B330" s="25"/>
    </row>
    <row r="331" spans="2:2" x14ac:dyDescent="0.35">
      <c r="B331" s="25"/>
    </row>
    <row r="332" spans="2:2" x14ac:dyDescent="0.35">
      <c r="B332" s="25"/>
    </row>
    <row r="333" spans="2:2" x14ac:dyDescent="0.35">
      <c r="B333" s="25"/>
    </row>
    <row r="334" spans="2:2" x14ac:dyDescent="0.35">
      <c r="B334" s="25"/>
    </row>
    <row r="335" spans="2:2" x14ac:dyDescent="0.35">
      <c r="B335" s="25"/>
    </row>
    <row r="336" spans="2:2" x14ac:dyDescent="0.35">
      <c r="B336" s="25"/>
    </row>
    <row r="337" spans="2:2" x14ac:dyDescent="0.35">
      <c r="B337" s="25"/>
    </row>
    <row r="338" spans="2:2" x14ac:dyDescent="0.35">
      <c r="B338" s="25"/>
    </row>
    <row r="339" spans="2:2" x14ac:dyDescent="0.35">
      <c r="B339" s="25"/>
    </row>
    <row r="340" spans="2:2" x14ac:dyDescent="0.35">
      <c r="B340" s="25"/>
    </row>
    <row r="341" spans="2:2" x14ac:dyDescent="0.35">
      <c r="B341" s="25"/>
    </row>
    <row r="342" spans="2:2" x14ac:dyDescent="0.35">
      <c r="B342" s="25"/>
    </row>
    <row r="343" spans="2:2" x14ac:dyDescent="0.35">
      <c r="B343" s="25"/>
    </row>
    <row r="344" spans="2:2" x14ac:dyDescent="0.35">
      <c r="B344" s="25"/>
    </row>
    <row r="345" spans="2:2" x14ac:dyDescent="0.35">
      <c r="B345" s="25"/>
    </row>
    <row r="346" spans="2:2" x14ac:dyDescent="0.35">
      <c r="B346" s="25"/>
    </row>
    <row r="347" spans="2:2" x14ac:dyDescent="0.35">
      <c r="B347" s="25"/>
    </row>
    <row r="348" spans="2:2" x14ac:dyDescent="0.35">
      <c r="B348" s="25"/>
    </row>
    <row r="349" spans="2:2" x14ac:dyDescent="0.35">
      <c r="B349" s="25"/>
    </row>
    <row r="350" spans="2:2" x14ac:dyDescent="0.35">
      <c r="B350" s="25"/>
    </row>
    <row r="351" spans="2:2" x14ac:dyDescent="0.35">
      <c r="B351" s="25"/>
    </row>
    <row r="352" spans="2:2" x14ac:dyDescent="0.35">
      <c r="B352" s="25"/>
    </row>
    <row r="353" spans="2:2" x14ac:dyDescent="0.35">
      <c r="B353" s="25"/>
    </row>
    <row r="354" spans="2:2" x14ac:dyDescent="0.35">
      <c r="B354" s="25"/>
    </row>
    <row r="355" spans="2:2" x14ac:dyDescent="0.35">
      <c r="B355" s="25"/>
    </row>
    <row r="356" spans="2:2" x14ac:dyDescent="0.35">
      <c r="B356" s="25"/>
    </row>
    <row r="357" spans="2:2" x14ac:dyDescent="0.35">
      <c r="B357" s="25"/>
    </row>
    <row r="358" spans="2:2" x14ac:dyDescent="0.35">
      <c r="B358" s="25"/>
    </row>
    <row r="359" spans="2:2" x14ac:dyDescent="0.35">
      <c r="B359" s="25"/>
    </row>
    <row r="360" spans="2:2" x14ac:dyDescent="0.35">
      <c r="B360" s="25"/>
    </row>
    <row r="361" spans="2:2" x14ac:dyDescent="0.35">
      <c r="B361" s="25"/>
    </row>
    <row r="362" spans="2:2" x14ac:dyDescent="0.35">
      <c r="B362" s="25"/>
    </row>
    <row r="363" spans="2:2" x14ac:dyDescent="0.35">
      <c r="B363" s="25"/>
    </row>
    <row r="364" spans="2:2" x14ac:dyDescent="0.35">
      <c r="B364" s="25"/>
    </row>
    <row r="365" spans="2:2" x14ac:dyDescent="0.35">
      <c r="B365" s="25"/>
    </row>
    <row r="366" spans="2:2" x14ac:dyDescent="0.35">
      <c r="B366" s="25"/>
    </row>
    <row r="367" spans="2:2" x14ac:dyDescent="0.35">
      <c r="B367" s="25"/>
    </row>
    <row r="368" spans="2:2" x14ac:dyDescent="0.35">
      <c r="B368" s="25"/>
    </row>
    <row r="369" spans="2:2" x14ac:dyDescent="0.35">
      <c r="B369" s="25"/>
    </row>
    <row r="370" spans="2:2" x14ac:dyDescent="0.35">
      <c r="B370" s="25"/>
    </row>
    <row r="371" spans="2:2" x14ac:dyDescent="0.35">
      <c r="B371" s="25"/>
    </row>
    <row r="372" spans="2:2" x14ac:dyDescent="0.35">
      <c r="B372" s="25"/>
    </row>
    <row r="373" spans="2:2" x14ac:dyDescent="0.35">
      <c r="B373" s="25"/>
    </row>
    <row r="374" spans="2:2" x14ac:dyDescent="0.35">
      <c r="B374" s="25"/>
    </row>
    <row r="375" spans="2:2" x14ac:dyDescent="0.35">
      <c r="B375" s="25"/>
    </row>
    <row r="376" spans="2:2" x14ac:dyDescent="0.35">
      <c r="B376" s="25"/>
    </row>
    <row r="377" spans="2:2" x14ac:dyDescent="0.35">
      <c r="B377" s="25"/>
    </row>
    <row r="378" spans="2:2" x14ac:dyDescent="0.35">
      <c r="B378" s="25"/>
    </row>
    <row r="379" spans="2:2" x14ac:dyDescent="0.35">
      <c r="B379" s="25"/>
    </row>
    <row r="380" spans="2:2" x14ac:dyDescent="0.35">
      <c r="B380" s="25"/>
    </row>
    <row r="381" spans="2:2" x14ac:dyDescent="0.35">
      <c r="B381" s="25"/>
    </row>
    <row r="382" spans="2:2" x14ac:dyDescent="0.35">
      <c r="B382" s="25"/>
    </row>
    <row r="383" spans="2:2" x14ac:dyDescent="0.35">
      <c r="B383" s="25"/>
    </row>
    <row r="384" spans="2:2" x14ac:dyDescent="0.35">
      <c r="B384" s="25"/>
    </row>
    <row r="385" spans="2:2" x14ac:dyDescent="0.35">
      <c r="B385" s="25"/>
    </row>
    <row r="386" spans="2:2" x14ac:dyDescent="0.35">
      <c r="B386" s="25"/>
    </row>
    <row r="387" spans="2:2" x14ac:dyDescent="0.35">
      <c r="B387" s="25"/>
    </row>
    <row r="388" spans="2:2" x14ac:dyDescent="0.35">
      <c r="B388" s="25"/>
    </row>
    <row r="389" spans="2:2" x14ac:dyDescent="0.35">
      <c r="B389" s="25"/>
    </row>
    <row r="390" spans="2:2" x14ac:dyDescent="0.35">
      <c r="B390" s="25"/>
    </row>
    <row r="391" spans="2:2" x14ac:dyDescent="0.35">
      <c r="B391" s="25"/>
    </row>
    <row r="392" spans="2:2" x14ac:dyDescent="0.35">
      <c r="B392" s="25"/>
    </row>
    <row r="393" spans="2:2" x14ac:dyDescent="0.35">
      <c r="B393" s="25"/>
    </row>
    <row r="394" spans="2:2" x14ac:dyDescent="0.35">
      <c r="B394" s="25"/>
    </row>
    <row r="395" spans="2:2" x14ac:dyDescent="0.35">
      <c r="B395" s="25"/>
    </row>
    <row r="396" spans="2:2" x14ac:dyDescent="0.35">
      <c r="B396" s="25"/>
    </row>
    <row r="397" spans="2:2" x14ac:dyDescent="0.35">
      <c r="B397" s="25"/>
    </row>
    <row r="398" spans="2:2" x14ac:dyDescent="0.35">
      <c r="B398" s="25"/>
    </row>
    <row r="399" spans="2:2" x14ac:dyDescent="0.35">
      <c r="B399" s="25"/>
    </row>
    <row r="400" spans="2:2" x14ac:dyDescent="0.35">
      <c r="B400" s="25"/>
    </row>
    <row r="401" spans="2:2" x14ac:dyDescent="0.35">
      <c r="B401" s="25"/>
    </row>
    <row r="402" spans="2:2" x14ac:dyDescent="0.35">
      <c r="B402" s="25"/>
    </row>
    <row r="403" spans="2:2" x14ac:dyDescent="0.35">
      <c r="B403" s="25"/>
    </row>
    <row r="404" spans="2:2" x14ac:dyDescent="0.35">
      <c r="B404" s="25"/>
    </row>
    <row r="405" spans="2:2" x14ac:dyDescent="0.35">
      <c r="B405" s="25"/>
    </row>
    <row r="406" spans="2:2" x14ac:dyDescent="0.35">
      <c r="B406" s="25"/>
    </row>
    <row r="407" spans="2:2" x14ac:dyDescent="0.35">
      <c r="B407" s="25"/>
    </row>
    <row r="408" spans="2:2" x14ac:dyDescent="0.35">
      <c r="B408" s="25"/>
    </row>
    <row r="409" spans="2:2" x14ac:dyDescent="0.35">
      <c r="B409" s="25"/>
    </row>
    <row r="410" spans="2:2" x14ac:dyDescent="0.35">
      <c r="B410" s="25"/>
    </row>
    <row r="411" spans="2:2" x14ac:dyDescent="0.35">
      <c r="B411" s="25"/>
    </row>
    <row r="412" spans="2:2" x14ac:dyDescent="0.35">
      <c r="B412" s="25"/>
    </row>
    <row r="413" spans="2:2" x14ac:dyDescent="0.35">
      <c r="B413" s="25"/>
    </row>
    <row r="414" spans="2:2" x14ac:dyDescent="0.35">
      <c r="B414" s="25"/>
    </row>
    <row r="415" spans="2:2" x14ac:dyDescent="0.35">
      <c r="B415" s="25"/>
    </row>
    <row r="416" spans="2:2" x14ac:dyDescent="0.35">
      <c r="B416" s="25"/>
    </row>
    <row r="417" spans="2:2" x14ac:dyDescent="0.35">
      <c r="B417" s="25"/>
    </row>
    <row r="418" spans="2:2" x14ac:dyDescent="0.35">
      <c r="B418" s="25"/>
    </row>
    <row r="419" spans="2:2" x14ac:dyDescent="0.35">
      <c r="B419" s="25"/>
    </row>
    <row r="420" spans="2:2" x14ac:dyDescent="0.35">
      <c r="B420" s="25"/>
    </row>
    <row r="421" spans="2:2" x14ac:dyDescent="0.35">
      <c r="B421" s="25"/>
    </row>
    <row r="422" spans="2:2" x14ac:dyDescent="0.35">
      <c r="B422" s="25"/>
    </row>
    <row r="423" spans="2:2" x14ac:dyDescent="0.35">
      <c r="B423" s="25"/>
    </row>
    <row r="424" spans="2:2" x14ac:dyDescent="0.35">
      <c r="B424" s="25"/>
    </row>
    <row r="425" spans="2:2" x14ac:dyDescent="0.35">
      <c r="B425" s="25"/>
    </row>
    <row r="426" spans="2:2" x14ac:dyDescent="0.35">
      <c r="B426" s="25"/>
    </row>
    <row r="427" spans="2:2" x14ac:dyDescent="0.35">
      <c r="B427" s="25"/>
    </row>
    <row r="428" spans="2:2" x14ac:dyDescent="0.35">
      <c r="B428" s="25"/>
    </row>
    <row r="429" spans="2:2" x14ac:dyDescent="0.35">
      <c r="B429" s="25"/>
    </row>
    <row r="430" spans="2:2" x14ac:dyDescent="0.35">
      <c r="B430" s="25"/>
    </row>
    <row r="431" spans="2:2" x14ac:dyDescent="0.35">
      <c r="B431" s="25"/>
    </row>
    <row r="432" spans="2:2" x14ac:dyDescent="0.35">
      <c r="B432" s="25"/>
    </row>
    <row r="433" spans="2:2" x14ac:dyDescent="0.35">
      <c r="B433" s="25"/>
    </row>
    <row r="434" spans="2:2" x14ac:dyDescent="0.35">
      <c r="B434" s="25"/>
    </row>
    <row r="435" spans="2:2" x14ac:dyDescent="0.35">
      <c r="B435" s="25"/>
    </row>
    <row r="436" spans="2:2" x14ac:dyDescent="0.35">
      <c r="B436" s="25"/>
    </row>
    <row r="437" spans="2:2" x14ac:dyDescent="0.35">
      <c r="B437" s="25"/>
    </row>
    <row r="438" spans="2:2" x14ac:dyDescent="0.35">
      <c r="B438" s="25"/>
    </row>
    <row r="439" spans="2:2" x14ac:dyDescent="0.35">
      <c r="B439" s="25"/>
    </row>
    <row r="440" spans="2:2" x14ac:dyDescent="0.35">
      <c r="B440" s="25"/>
    </row>
    <row r="441" spans="2:2" x14ac:dyDescent="0.35">
      <c r="B441" s="25"/>
    </row>
    <row r="442" spans="2:2" x14ac:dyDescent="0.35">
      <c r="B442" s="25"/>
    </row>
    <row r="443" spans="2:2" x14ac:dyDescent="0.35">
      <c r="B443" s="25"/>
    </row>
    <row r="444" spans="2:2" x14ac:dyDescent="0.35">
      <c r="B444" s="25"/>
    </row>
    <row r="445" spans="2:2" x14ac:dyDescent="0.35">
      <c r="B445" s="25"/>
    </row>
    <row r="446" spans="2:2" x14ac:dyDescent="0.35">
      <c r="B446" s="25"/>
    </row>
    <row r="447" spans="2:2" x14ac:dyDescent="0.35">
      <c r="B447" s="25"/>
    </row>
    <row r="448" spans="2:2" x14ac:dyDescent="0.35">
      <c r="B448" s="25"/>
    </row>
    <row r="449" spans="2:2" x14ac:dyDescent="0.35">
      <c r="B449" s="25"/>
    </row>
    <row r="450" spans="2:2" x14ac:dyDescent="0.35">
      <c r="B450" s="25"/>
    </row>
    <row r="451" spans="2:2" x14ac:dyDescent="0.35">
      <c r="B451" s="25"/>
    </row>
    <row r="452" spans="2:2" x14ac:dyDescent="0.35">
      <c r="B452" s="25"/>
    </row>
    <row r="453" spans="2:2" x14ac:dyDescent="0.35">
      <c r="B453" s="25"/>
    </row>
    <row r="454" spans="2:2" x14ac:dyDescent="0.35">
      <c r="B454" s="25"/>
    </row>
    <row r="455" spans="2:2" x14ac:dyDescent="0.35">
      <c r="B455" s="25"/>
    </row>
    <row r="456" spans="2:2" x14ac:dyDescent="0.35">
      <c r="B456" s="25"/>
    </row>
    <row r="457" spans="2:2" x14ac:dyDescent="0.35">
      <c r="B457" s="25"/>
    </row>
    <row r="458" spans="2:2" x14ac:dyDescent="0.35">
      <c r="B458" s="25"/>
    </row>
    <row r="459" spans="2:2" x14ac:dyDescent="0.35">
      <c r="B459" s="25"/>
    </row>
    <row r="460" spans="2:2" x14ac:dyDescent="0.35">
      <c r="B460" s="25"/>
    </row>
    <row r="461" spans="2:2" x14ac:dyDescent="0.35">
      <c r="B461" s="25"/>
    </row>
    <row r="462" spans="2:2" x14ac:dyDescent="0.35">
      <c r="B462" s="25"/>
    </row>
    <row r="463" spans="2:2" x14ac:dyDescent="0.35">
      <c r="B463" s="25"/>
    </row>
    <row r="464" spans="2:2" x14ac:dyDescent="0.35">
      <c r="B464" s="25"/>
    </row>
    <row r="465" spans="2:2" x14ac:dyDescent="0.35">
      <c r="B465" s="25"/>
    </row>
    <row r="466" spans="2:2" x14ac:dyDescent="0.35">
      <c r="B466" s="25"/>
    </row>
    <row r="467" spans="2:2" x14ac:dyDescent="0.35">
      <c r="B467" s="25"/>
    </row>
    <row r="468" spans="2:2" x14ac:dyDescent="0.35">
      <c r="B468" s="25"/>
    </row>
    <row r="469" spans="2:2" x14ac:dyDescent="0.35">
      <c r="B469" s="25"/>
    </row>
    <row r="470" spans="2:2" x14ac:dyDescent="0.35">
      <c r="B470" s="25"/>
    </row>
    <row r="471" spans="2:2" x14ac:dyDescent="0.35">
      <c r="B471" s="25"/>
    </row>
    <row r="472" spans="2:2" x14ac:dyDescent="0.35">
      <c r="B472" s="25"/>
    </row>
    <row r="473" spans="2:2" x14ac:dyDescent="0.35">
      <c r="B473" s="25"/>
    </row>
    <row r="474" spans="2:2" x14ac:dyDescent="0.35">
      <c r="B474" s="25"/>
    </row>
    <row r="475" spans="2:2" x14ac:dyDescent="0.35">
      <c r="B475" s="25"/>
    </row>
    <row r="476" spans="2:2" x14ac:dyDescent="0.35">
      <c r="B476" s="25"/>
    </row>
    <row r="477" spans="2:2" x14ac:dyDescent="0.35">
      <c r="B477" s="25"/>
    </row>
    <row r="478" spans="2:2" x14ac:dyDescent="0.35">
      <c r="B478" s="25"/>
    </row>
    <row r="479" spans="2:2" x14ac:dyDescent="0.35">
      <c r="B479" s="25"/>
    </row>
    <row r="480" spans="2:2" x14ac:dyDescent="0.35">
      <c r="B480" s="25"/>
    </row>
    <row r="481" spans="2:2" x14ac:dyDescent="0.35">
      <c r="B481" s="25"/>
    </row>
    <row r="482" spans="2:2" x14ac:dyDescent="0.35">
      <c r="B482" s="25"/>
    </row>
    <row r="483" spans="2:2" x14ac:dyDescent="0.35">
      <c r="B483" s="25"/>
    </row>
    <row r="484" spans="2:2" x14ac:dyDescent="0.35">
      <c r="B484" s="25"/>
    </row>
    <row r="485" spans="2:2" x14ac:dyDescent="0.35">
      <c r="B485" s="25"/>
    </row>
    <row r="486" spans="2:2" x14ac:dyDescent="0.35">
      <c r="B486" s="25"/>
    </row>
    <row r="487" spans="2:2" x14ac:dyDescent="0.35">
      <c r="B487" s="25"/>
    </row>
    <row r="488" spans="2:2" x14ac:dyDescent="0.35">
      <c r="B488" s="25"/>
    </row>
    <row r="489" spans="2:2" x14ac:dyDescent="0.35">
      <c r="B489" s="25"/>
    </row>
    <row r="490" spans="2:2" x14ac:dyDescent="0.35">
      <c r="B490" s="25"/>
    </row>
    <row r="491" spans="2:2" x14ac:dyDescent="0.35">
      <c r="B491" s="25"/>
    </row>
    <row r="492" spans="2:2" x14ac:dyDescent="0.35">
      <c r="B492" s="25"/>
    </row>
    <row r="493" spans="2:2" x14ac:dyDescent="0.35">
      <c r="B493" s="25"/>
    </row>
    <row r="494" spans="2:2" x14ac:dyDescent="0.35">
      <c r="B494" s="25"/>
    </row>
    <row r="495" spans="2:2" x14ac:dyDescent="0.35">
      <c r="B495" s="25"/>
    </row>
    <row r="496" spans="2:2" x14ac:dyDescent="0.35">
      <c r="B496" s="25"/>
    </row>
    <row r="497" spans="2:2" x14ac:dyDescent="0.35">
      <c r="B497" s="25"/>
    </row>
    <row r="498" spans="2:2" x14ac:dyDescent="0.35">
      <c r="B498" s="25"/>
    </row>
    <row r="499" spans="2:2" x14ac:dyDescent="0.35">
      <c r="B499" s="25"/>
    </row>
    <row r="500" spans="2:2" x14ac:dyDescent="0.35">
      <c r="B500" s="25"/>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7"/>
  <sheetViews>
    <sheetView showGridLines="0" showRowColHeaders="0" zoomScale="90" zoomScaleNormal="90" workbookViewId="0">
      <selection activeCell="A2" sqref="A2"/>
    </sheetView>
  </sheetViews>
  <sheetFormatPr baseColWidth="10" defaultRowHeight="14.5" x14ac:dyDescent="0.35"/>
  <cols>
    <col min="1" max="1" width="50.26953125" style="4" customWidth="1"/>
    <col min="2" max="2" width="7.54296875" style="4" customWidth="1"/>
    <col min="3" max="5" width="16" style="4" customWidth="1"/>
    <col min="6" max="6" width="16.453125" style="98" customWidth="1"/>
    <col min="7" max="16384" width="10.90625" style="4"/>
  </cols>
  <sheetData>
    <row r="1" spans="1:7" ht="48.75" customHeight="1" x14ac:dyDescent="0.35">
      <c r="A1" s="120" t="s">
        <v>191</v>
      </c>
      <c r="B1" s="120"/>
      <c r="C1" s="120"/>
      <c r="D1" s="120"/>
      <c r="E1" s="120"/>
    </row>
    <row r="2" spans="1:7" x14ac:dyDescent="0.35">
      <c r="A2" s="56">
        <v>1</v>
      </c>
      <c r="B2" s="56"/>
    </row>
    <row r="3" spans="1:7" ht="6" customHeight="1" x14ac:dyDescent="0.35">
      <c r="B3" s="25"/>
    </row>
    <row r="4" spans="1:7" ht="19" thickBot="1" x14ac:dyDescent="0.4">
      <c r="A4" s="91" t="s">
        <v>45</v>
      </c>
      <c r="B4" s="42"/>
    </row>
    <row r="5" spans="1:7" ht="19" thickTop="1" x14ac:dyDescent="0.45">
      <c r="A5" s="3" t="s">
        <v>38</v>
      </c>
      <c r="B5" s="24"/>
      <c r="D5" s="99">
        <v>6</v>
      </c>
      <c r="E5" s="52">
        <v>7</v>
      </c>
      <c r="F5" s="4"/>
    </row>
    <row r="6" spans="1:7" ht="39" customHeight="1" x14ac:dyDescent="0.35">
      <c r="A6" s="25" t="str">
        <f>VLOOKUP(A8,DESPLEGABLES!K3:L5,2,0)</f>
        <v>DISTRIBUCION VOLUMEN X CRITERIO (kg ó litros)</v>
      </c>
      <c r="B6" s="25"/>
      <c r="C6" s="25">
        <v>1</v>
      </c>
      <c r="D6" s="25" t="str">
        <f>VLOOKUP(C6,DESPLEGABLES!$F$3:$G$8,2,0)</f>
        <v>TotalAlimentacion</v>
      </c>
      <c r="E6" s="25"/>
    </row>
    <row r="7" spans="1:7" ht="26.5" customHeight="1" x14ac:dyDescent="0.45">
      <c r="A7" s="52">
        <v>5</v>
      </c>
      <c r="B7" s="25"/>
      <c r="C7" s="25">
        <v>5</v>
      </c>
      <c r="D7" s="25">
        <v>6</v>
      </c>
      <c r="E7" s="25">
        <v>7</v>
      </c>
      <c r="F7" s="100">
        <v>8</v>
      </c>
    </row>
    <row r="8" spans="1:7" ht="35.15" customHeight="1" x14ac:dyDescent="0.35">
      <c r="A8" s="23">
        <v>2</v>
      </c>
      <c r="B8" s="23"/>
      <c r="C8" s="96" t="str">
        <f>KPI!C7</f>
        <v>AÑO 2019</v>
      </c>
      <c r="D8" s="96" t="str">
        <f>KPI!D7</f>
        <v>AÑO 2020</v>
      </c>
      <c r="E8" s="96" t="str">
        <f>KPI!E7</f>
        <v>AÑO 2021</v>
      </c>
      <c r="F8" s="96" t="str">
        <f>KPI!F7</f>
        <v>AÑO 2022</v>
      </c>
    </row>
    <row r="9" spans="1:7" x14ac:dyDescent="0.35">
      <c r="A9" s="53" t="s">
        <v>36</v>
      </c>
      <c r="B9" s="45" t="s">
        <v>36</v>
      </c>
      <c r="C9" s="29">
        <f>VLOOKUP($A$6&amp;$D$6&amp;$A9,MOTIVOS_DATOS!$A:$M,C$7,0)</f>
        <v>100</v>
      </c>
      <c r="D9" s="29">
        <f>VLOOKUP($A$6&amp;$D$6&amp;$A9,MOTIVOS_DATOS!$A:$M,D$7,0)</f>
        <v>100</v>
      </c>
      <c r="E9" s="29">
        <f>VLOOKUP($A$6&amp;$D$6&amp;$A9,MOTIVOS_DATOS!$A:$M,E$7,0)</f>
        <v>100</v>
      </c>
      <c r="F9" s="29">
        <f>VLOOKUP($A$6&amp;$D$6&amp;$A9,MOTIVOS_DATOS!$A:$M,F$7,0)</f>
        <v>100</v>
      </c>
      <c r="G9" s="101"/>
    </row>
    <row r="10" spans="1:7" ht="6" customHeight="1" x14ac:dyDescent="0.35">
      <c r="A10" s="53"/>
      <c r="B10" s="45"/>
      <c r="C10" s="30"/>
      <c r="D10" s="30"/>
      <c r="E10" s="30"/>
      <c r="F10" s="30"/>
      <c r="G10" s="101"/>
    </row>
    <row r="11" spans="1:7" ht="15" customHeight="1" x14ac:dyDescent="0.35">
      <c r="A11" s="54" t="s">
        <v>23</v>
      </c>
      <c r="B11" s="45" t="s">
        <v>23</v>
      </c>
      <c r="C11" s="29">
        <f>VLOOKUP($A$6&amp;$D$6&amp;$A11,MOTIVOS_DATOS!$A:$M,C$7,0)</f>
        <v>10.476256005826636</v>
      </c>
      <c r="D11" s="29">
        <f>VLOOKUP($A$6&amp;$D$6&amp;$A11,MOTIVOS_DATOS!$A:$M,D$7,0)</f>
        <v>12.770765111146549</v>
      </c>
      <c r="E11" s="29">
        <f>VLOOKUP($A$6&amp;$D$6&amp;$A11,MOTIVOS_DATOS!$A:$M,E$7,0)</f>
        <v>8.5126979765043416</v>
      </c>
      <c r="F11" s="29">
        <f>VLOOKUP($A$6&amp;$D$6&amp;$A11,MOTIVOS_DATOS!$A:$M,F$7,0)</f>
        <v>8.2858171839785744</v>
      </c>
      <c r="G11" s="101"/>
    </row>
    <row r="12" spans="1:7" ht="15" customHeight="1" x14ac:dyDescent="0.35">
      <c r="A12" s="54" t="s">
        <v>24</v>
      </c>
      <c r="B12" s="45" t="s">
        <v>24</v>
      </c>
      <c r="C12" s="29">
        <f>VLOOKUP($A$6&amp;$D$6&amp;$A12,MOTIVOS_DATOS!$A:$M,C$7,0)</f>
        <v>19.828293963442842</v>
      </c>
      <c r="D12" s="29">
        <f>VLOOKUP($A$6&amp;$D$6&amp;$A12,MOTIVOS_DATOS!$A:$M,D$7,0)</f>
        <v>16.578788526114234</v>
      </c>
      <c r="E12" s="29">
        <f>VLOOKUP($A$6&amp;$D$6&amp;$A12,MOTIVOS_DATOS!$A:$M,E$7,0)</f>
        <v>19.840403697817887</v>
      </c>
      <c r="F12" s="29">
        <f>VLOOKUP($A$6&amp;$D$6&amp;$A12,MOTIVOS_DATOS!$A:$M,F$7,0)</f>
        <v>20.221232050150242</v>
      </c>
      <c r="G12" s="101"/>
    </row>
    <row r="13" spans="1:7" ht="15" customHeight="1" x14ac:dyDescent="0.35">
      <c r="A13" s="54" t="s">
        <v>25</v>
      </c>
      <c r="B13" s="45" t="s">
        <v>25</v>
      </c>
      <c r="C13" s="29">
        <f>VLOOKUP($A$6&amp;$D$6&amp;$A13,MOTIVOS_DATOS!$A:$M,C$7,0)</f>
        <v>11.524698292768223</v>
      </c>
      <c r="D13" s="29">
        <f>VLOOKUP($A$6&amp;$D$6&amp;$A13,MOTIVOS_DATOS!$A:$M,D$7,0)</f>
        <v>13.661713240306359</v>
      </c>
      <c r="E13" s="29">
        <f>VLOOKUP($A$6&amp;$D$6&amp;$A13,MOTIVOS_DATOS!$A:$M,E$7,0)</f>
        <v>14.071147771851548</v>
      </c>
      <c r="F13" s="29">
        <f>VLOOKUP($A$6&amp;$D$6&amp;$A13,MOTIVOS_DATOS!$A:$M,F$7,0)</f>
        <v>14.88928289751717</v>
      </c>
      <c r="G13" s="101"/>
    </row>
    <row r="14" spans="1:7" ht="15" customHeight="1" x14ac:dyDescent="0.35">
      <c r="A14" s="54" t="s">
        <v>26</v>
      </c>
      <c r="B14" s="45" t="s">
        <v>26</v>
      </c>
      <c r="C14" s="29">
        <f>VLOOKUP($A$6&amp;$D$6&amp;$A14,MOTIVOS_DATOS!$A:$M,C$7,0)</f>
        <v>39.8808262411386</v>
      </c>
      <c r="D14" s="29">
        <f>VLOOKUP($A$6&amp;$D$6&amp;$A14,MOTIVOS_DATOS!$A:$M,D$7,0)</f>
        <v>36.964572638466151</v>
      </c>
      <c r="E14" s="29">
        <f>VLOOKUP($A$6&amp;$D$6&amp;$A14,MOTIVOS_DATOS!$A:$M,E$7,0)</f>
        <v>39.575328863633182</v>
      </c>
      <c r="F14" s="29">
        <f>VLOOKUP($A$6&amp;$D$6&amp;$A14,MOTIVOS_DATOS!$A:$M,F$7,0)</f>
        <v>40.507566411542776</v>
      </c>
      <c r="G14" s="101"/>
    </row>
    <row r="15" spans="1:7" ht="15" customHeight="1" x14ac:dyDescent="0.35">
      <c r="A15" s="54" t="s">
        <v>27</v>
      </c>
      <c r="B15" s="45" t="s">
        <v>27</v>
      </c>
      <c r="C15" s="29">
        <f>VLOOKUP($A$6&amp;$D$6&amp;$A15,MOTIVOS_DATOS!$A:$M,C$7,0)</f>
        <v>1.6319020243160312</v>
      </c>
      <c r="D15" s="29">
        <f>VLOOKUP($A$6&amp;$D$6&amp;$A15,MOTIVOS_DATOS!$A:$M,D$7,0)</f>
        <v>1.8083275957112497</v>
      </c>
      <c r="E15" s="29">
        <f>VLOOKUP($A$6&amp;$D$6&amp;$A15,MOTIVOS_DATOS!$A:$M,E$7,0)</f>
        <v>1.4036766809611543</v>
      </c>
      <c r="F15" s="29">
        <f>VLOOKUP($A$6&amp;$D$6&amp;$A15,MOTIVOS_DATOS!$A:$M,F$7,0)</f>
        <v>1.20026735857371</v>
      </c>
      <c r="G15" s="101"/>
    </row>
    <row r="16" spans="1:7" ht="15" customHeight="1" x14ac:dyDescent="0.35">
      <c r="A16" s="54" t="s">
        <v>122</v>
      </c>
      <c r="B16" s="45" t="s">
        <v>28</v>
      </c>
      <c r="C16" s="29">
        <f>VLOOKUP($A$6&amp;$D$6&amp;$A16,MOTIVOS_DATOS!$A:$M,C$7,0)</f>
        <v>1.7693475503253482</v>
      </c>
      <c r="D16" s="29">
        <f>VLOOKUP($A$6&amp;$D$6&amp;$A16,MOTIVOS_DATOS!$A:$M,D$7,0)</f>
        <v>2.387533961320436</v>
      </c>
      <c r="E16" s="29">
        <f>VLOOKUP($A$6&amp;$D$6&amp;$A16,MOTIVOS_DATOS!$A:$M,E$7,0)</f>
        <v>2.1532274630663153</v>
      </c>
      <c r="F16" s="29">
        <f>VLOOKUP($A$6&amp;$D$6&amp;$A16,MOTIVOS_DATOS!$A:$M,F$7,0)</f>
        <v>1.6544612943213637</v>
      </c>
      <c r="G16" s="101"/>
    </row>
    <row r="17" spans="1:7" ht="15" customHeight="1" x14ac:dyDescent="0.35">
      <c r="A17" s="54" t="s">
        <v>123</v>
      </c>
      <c r="B17" s="45" t="s">
        <v>29</v>
      </c>
      <c r="C17" s="29">
        <f>VLOOKUP($A$6&amp;$D$6&amp;$A17,MOTIVOS_DATOS!$A:$M,C$7,0)</f>
        <v>3.5272375369497566</v>
      </c>
      <c r="D17" s="29">
        <f>VLOOKUP($A$6&amp;$D$6&amp;$A17,MOTIVOS_DATOS!$A:$M,D$7,0)</f>
        <v>5.583580353780885</v>
      </c>
      <c r="E17" s="29">
        <f>VLOOKUP($A$6&amp;$D$6&amp;$A17,MOTIVOS_DATOS!$A:$M,E$7,0)</f>
        <v>4.8749501670847222</v>
      </c>
      <c r="F17" s="29">
        <f>VLOOKUP($A$6&amp;$D$6&amp;$A17,MOTIVOS_DATOS!$A:$M,F$7,0)</f>
        <v>3.3143156901205706</v>
      </c>
      <c r="G17" s="101"/>
    </row>
    <row r="18" spans="1:7" ht="15" customHeight="1" x14ac:dyDescent="0.35">
      <c r="A18" s="54" t="s">
        <v>29</v>
      </c>
      <c r="B18" s="45" t="s">
        <v>30</v>
      </c>
      <c r="C18" s="29">
        <f>VLOOKUP($A$6&amp;$D$6&amp;$A18,MOTIVOS_DATOS!$A:$M,C$7,0)</f>
        <v>0.87273549119052907</v>
      </c>
      <c r="D18" s="29">
        <f>VLOOKUP($A$6&amp;$D$6&amp;$A18,MOTIVOS_DATOS!$A:$M,D$7,0)</f>
        <v>0.44494617957072718</v>
      </c>
      <c r="E18" s="29">
        <f>VLOOKUP($A$6&amp;$D$6&amp;$A18,MOTIVOS_DATOS!$A:$M,E$7,0)</f>
        <v>0.65923378701836932</v>
      </c>
      <c r="F18" s="29">
        <f>VLOOKUP($A$6&amp;$D$6&amp;$A18,MOTIVOS_DATOS!$A:$M,F$7,0)</f>
        <v>0.62392079844442716</v>
      </c>
      <c r="G18" s="101"/>
    </row>
    <row r="19" spans="1:7" ht="15" customHeight="1" x14ac:dyDescent="0.35">
      <c r="A19" s="54" t="s">
        <v>30</v>
      </c>
      <c r="B19" s="45" t="s">
        <v>31</v>
      </c>
      <c r="C19" s="29">
        <f>VLOOKUP($A$6&amp;$D$6&amp;$A19,MOTIVOS_DATOS!$A:$M,C$7,0)</f>
        <v>1.8226242158073656</v>
      </c>
      <c r="D19" s="29">
        <f>VLOOKUP($A$6&amp;$D$6&amp;$A19,MOTIVOS_DATOS!$A:$M,D$7,0)</f>
        <v>1.8606214107860934</v>
      </c>
      <c r="E19" s="29">
        <f>VLOOKUP($A$6&amp;$D$6&amp;$A19,MOTIVOS_DATOS!$A:$M,E$7,0)</f>
        <v>1.5778230291155455</v>
      </c>
      <c r="F19" s="29">
        <f>VLOOKUP($A$6&amp;$D$6&amp;$A19,MOTIVOS_DATOS!$A:$M,F$7,0)</f>
        <v>1.492210106943324</v>
      </c>
      <c r="G19" s="101"/>
    </row>
    <row r="20" spans="1:7" s="6" customFormat="1" ht="15" customHeight="1" x14ac:dyDescent="0.35">
      <c r="A20" s="54" t="s">
        <v>31</v>
      </c>
      <c r="B20" s="45" t="s">
        <v>32</v>
      </c>
      <c r="C20" s="29">
        <f>VLOOKUP($A$6&amp;$D$6&amp;$A20,MOTIVOS_DATOS!$A:$M,C$7,0)</f>
        <v>1.5664968429843547</v>
      </c>
      <c r="D20" s="29">
        <f>VLOOKUP($A$6&amp;$D$6&amp;$A20,MOTIVOS_DATOS!$A:$M,D$7,0)</f>
        <v>1.9385436643529868</v>
      </c>
      <c r="E20" s="29">
        <f>VLOOKUP($A$6&amp;$D$6&amp;$A20,MOTIVOS_DATOS!$A:$M,E$7,0)</f>
        <v>1.5811672127268435</v>
      </c>
      <c r="F20" s="29">
        <f>VLOOKUP($A$6&amp;$D$6&amp;$A20,MOTIVOS_DATOS!$A:$M,F$7,0)</f>
        <v>1.4788762324728562</v>
      </c>
      <c r="G20" s="101"/>
    </row>
    <row r="21" spans="1:7" ht="15" customHeight="1" x14ac:dyDescent="0.35">
      <c r="A21" s="54" t="s">
        <v>32</v>
      </c>
      <c r="B21" s="45" t="s">
        <v>33</v>
      </c>
      <c r="C21" s="29">
        <f>VLOOKUP($A$6&amp;$D$6&amp;$A21,MOTIVOS_DATOS!$A:$M,C$7,0)</f>
        <v>1.6424237617753963</v>
      </c>
      <c r="D21" s="29">
        <f>VLOOKUP($A$6&amp;$D$6&amp;$A21,MOTIVOS_DATOS!$A:$M,D$7,0)</f>
        <v>1.5826656243807673</v>
      </c>
      <c r="E21" s="29">
        <f>VLOOKUP($A$6&amp;$D$6&amp;$A21,MOTIVOS_DATOS!$A:$M,E$7,0)</f>
        <v>1.6093445033820115</v>
      </c>
      <c r="F21" s="29">
        <f>VLOOKUP($A$6&amp;$D$6&amp;$A21,MOTIVOS_DATOS!$A:$M,F$7,0)</f>
        <v>1.2373727373769983</v>
      </c>
      <c r="G21" s="101"/>
    </row>
    <row r="22" spans="1:7" ht="15" customHeight="1" x14ac:dyDescent="0.35">
      <c r="A22" s="54" t="s">
        <v>33</v>
      </c>
      <c r="B22" s="45" t="s">
        <v>46</v>
      </c>
      <c r="C22" s="29">
        <f>VLOOKUP($A$6&amp;$D$6&amp;$A22,MOTIVOS_DATOS!$A:$M,C$7,0)</f>
        <v>5.4571561388333949</v>
      </c>
      <c r="D22" s="29">
        <f>VLOOKUP($A$6&amp;$D$6&amp;$A22,MOTIVOS_DATOS!$A:$M,D$7,0)</f>
        <v>4.4179442454822411</v>
      </c>
      <c r="E22" s="29">
        <f>VLOOKUP($A$6&amp;$D$6&amp;$A22,MOTIVOS_DATOS!$A:$M,E$7,0)</f>
        <v>4.1410003354416549</v>
      </c>
      <c r="F22" s="29">
        <f>VLOOKUP($A$6&amp;$D$6&amp;$A22,MOTIVOS_DATOS!$A:$M,F$7,0)</f>
        <v>5.0946737413070942</v>
      </c>
      <c r="G22" s="101"/>
    </row>
    <row r="23" spans="1:7" ht="6" customHeight="1" x14ac:dyDescent="0.35">
      <c r="A23" s="54"/>
      <c r="B23" s="45"/>
      <c r="C23" s="30"/>
      <c r="D23" s="30"/>
      <c r="E23" s="30"/>
      <c r="F23" s="30"/>
      <c r="G23" s="101"/>
    </row>
    <row r="24" spans="1:7" ht="15" customHeight="1" x14ac:dyDescent="0.35">
      <c r="A24" s="54" t="s">
        <v>124</v>
      </c>
      <c r="B24" s="45" t="s">
        <v>47</v>
      </c>
      <c r="C24" s="29">
        <f>VLOOKUP($A$6&amp;$D$6&amp;$A24,MOTIVOS_DATOS!$A:$M,C$7,0)</f>
        <v>5.886520333808317</v>
      </c>
      <c r="D24" s="29">
        <f>VLOOKUP($A$6&amp;$D$6&amp;$A24,MOTIVOS_DATOS!$A:$M,D$7,0)</f>
        <v>6.4572198817410147</v>
      </c>
      <c r="E24" s="29">
        <f>VLOOKUP($A$6&amp;$D$6&amp;$A24,MOTIVOS_DATOS!$A:$M,E$7,0)</f>
        <v>6.2837089204515415</v>
      </c>
      <c r="F24" s="29">
        <f>VLOOKUP($A$6&amp;$D$6&amp;$A24,MOTIVOS_DATOS!$A:$M,F$7,0)</f>
        <v>4.893231141848414</v>
      </c>
      <c r="G24" s="101"/>
    </row>
    <row r="25" spans="1:7" s="6" customFormat="1" ht="15" customHeight="1" x14ac:dyDescent="0.35">
      <c r="A25" s="54" t="s">
        <v>125</v>
      </c>
      <c r="B25" s="45" t="s">
        <v>48</v>
      </c>
      <c r="C25" s="29">
        <f>VLOOKUP($A$6&amp;$D$6&amp;$A25,MOTIVOS_DATOS!$A:$M,C$7,0)</f>
        <v>4.2508024836515865</v>
      </c>
      <c r="D25" s="29">
        <f>VLOOKUP($A$6&amp;$D$6&amp;$A25,MOTIVOS_DATOS!$A:$M,D$7,0)</f>
        <v>7.1303067335397046</v>
      </c>
      <c r="E25" s="29">
        <f>VLOOKUP($A$6&amp;$D$6&amp;$A25,MOTIVOS_DATOS!$A:$M,E$7,0)</f>
        <v>5.8520060329936774</v>
      </c>
      <c r="F25" s="29">
        <f>VLOOKUP($A$6&amp;$D$6&amp;$A25,MOTIVOS_DATOS!$A:$M,F$7,0)</f>
        <v>5.167260996672983</v>
      </c>
      <c r="G25" s="101"/>
    </row>
    <row r="26" spans="1:7" ht="15" customHeight="1" x14ac:dyDescent="0.35">
      <c r="A26" s="54" t="s">
        <v>126</v>
      </c>
      <c r="B26" s="45" t="s">
        <v>49</v>
      </c>
      <c r="C26" s="29">
        <f>VLOOKUP($A$6&amp;$D$6&amp;$A26,MOTIVOS_DATOS!$A:$M,C$7,0)</f>
        <v>71.545754298881519</v>
      </c>
      <c r="D26" s="29">
        <f>VLOOKUP($A$6&amp;$D$6&amp;$A26,MOTIVOS_DATOS!$A:$M,D$7,0)</f>
        <v>60.078630169763358</v>
      </c>
      <c r="E26" s="29">
        <f>VLOOKUP($A$6&amp;$D$6&amp;$A26,MOTIVOS_DATOS!$A:$M,E$7,0)</f>
        <v>64.181898471384343</v>
      </c>
      <c r="F26" s="29">
        <f>VLOOKUP($A$6&amp;$D$6&amp;$A26,MOTIVOS_DATOS!$A:$M,F$7,0)</f>
        <v>69.085966669575356</v>
      </c>
      <c r="G26" s="101"/>
    </row>
    <row r="27" spans="1:7" s="102" customFormat="1" ht="15" customHeight="1" x14ac:dyDescent="0.35">
      <c r="A27" s="54" t="s">
        <v>127</v>
      </c>
      <c r="B27" s="45" t="s">
        <v>50</v>
      </c>
      <c r="C27" s="29">
        <f>VLOOKUP($A$6&amp;$D$6&amp;$A27,MOTIVOS_DATOS!$A:$M,C$7,0)</f>
        <v>6.1625952799009358</v>
      </c>
      <c r="D27" s="29">
        <f>VLOOKUP($A$6&amp;$D$6&amp;$A27,MOTIVOS_DATOS!$A:$M,D$7,0)</f>
        <v>6.770579337098666</v>
      </c>
      <c r="E27" s="29">
        <f>VLOOKUP($A$6&amp;$D$6&amp;$A27,MOTIVOS_DATOS!$A:$M,E$7,0)</f>
        <v>6.4242950837003532</v>
      </c>
      <c r="F27" s="29">
        <f>VLOOKUP($A$6&amp;$D$6&amp;$A27,MOTIVOS_DATOS!$A:$M,F$7,0)</f>
        <v>6.1659516709800171</v>
      </c>
      <c r="G27" s="101"/>
    </row>
    <row r="28" spans="1:7" s="102" customFormat="1" ht="15" customHeight="1" x14ac:dyDescent="0.35">
      <c r="A28" s="54" t="s">
        <v>128</v>
      </c>
      <c r="B28" s="45" t="s">
        <v>51</v>
      </c>
      <c r="C28" s="29">
        <f>VLOOKUP($A$6&amp;$D$6&amp;$A28,MOTIVOS_DATOS!$A:$M,C$7,0)</f>
        <v>0.33347628748687369</v>
      </c>
      <c r="D28" s="29">
        <f>VLOOKUP($A$6&amp;$D$6&amp;$A28,MOTIVOS_DATOS!$A:$M,D$7,0)</f>
        <v>0.22232316567654986</v>
      </c>
      <c r="E28" s="29">
        <f>VLOOKUP($A$6&amp;$D$6&amp;$A28,MOTIVOS_DATOS!$A:$M,E$7,0)</f>
        <v>0.18108137685950851</v>
      </c>
      <c r="F28" s="29">
        <f>VLOOKUP($A$6&amp;$D$6&amp;$A28,MOTIVOS_DATOS!$A:$M,F$7,0)</f>
        <v>0.36392292643782426</v>
      </c>
      <c r="G28" s="101"/>
    </row>
    <row r="29" spans="1:7" s="102" customFormat="1" ht="15" customHeight="1" x14ac:dyDescent="0.35">
      <c r="A29" s="54" t="s">
        <v>129</v>
      </c>
      <c r="B29" s="45" t="s">
        <v>52</v>
      </c>
      <c r="C29" s="29">
        <f>VLOOKUP($A$6&amp;$D$6&amp;$A29,MOTIVOS_DATOS!$A:$M,C$7,0)</f>
        <v>8.3945264086273159</v>
      </c>
      <c r="D29" s="29">
        <f>VLOOKUP($A$6&amp;$D$6&amp;$A29,MOTIVOS_DATOS!$A:$M,D$7,0)</f>
        <v>15.483764706199683</v>
      </c>
      <c r="E29" s="29">
        <f>VLOOKUP($A$6&amp;$D$6&amp;$A29,MOTIVOS_DATOS!$A:$M,E$7,0)</f>
        <v>14.804929418546417</v>
      </c>
      <c r="F29" s="29">
        <f>VLOOKUP($A$6&amp;$D$6&amp;$A29,MOTIVOS_DATOS!$A:$M,F$7,0)</f>
        <v>11.586285483613153</v>
      </c>
      <c r="G29" s="101"/>
    </row>
    <row r="30" spans="1:7" ht="15" customHeight="1" x14ac:dyDescent="0.35">
      <c r="A30" s="54" t="s">
        <v>130</v>
      </c>
      <c r="B30" s="45" t="s">
        <v>53</v>
      </c>
      <c r="C30" s="29">
        <f>VLOOKUP($A$6&amp;$D$6&amp;$A30,MOTIVOS_DATOS!$A:$M,C$7,0)</f>
        <v>0.37278888921645359</v>
      </c>
      <c r="D30" s="29">
        <f>VLOOKUP($A$6&amp;$D$6&amp;$A30,MOTIVOS_DATOS!$A:$M,D$7,0)</f>
        <v>0.35667517409175342</v>
      </c>
      <c r="E30" s="29">
        <f>VLOOKUP($A$6&amp;$D$6&amp;$A30,MOTIVOS_DATOS!$A:$M,E$7,0)</f>
        <v>0.43506280431331468</v>
      </c>
      <c r="F30" s="29">
        <f>VLOOKUP($A$6&amp;$D$6&amp;$A30,MOTIVOS_DATOS!$A:$M,F$7,0)</f>
        <v>0.28457265750394972</v>
      </c>
      <c r="G30" s="101"/>
    </row>
    <row r="31" spans="1:7" s="6" customFormat="1" ht="15" customHeight="1" x14ac:dyDescent="0.35">
      <c r="A31" s="54" t="s">
        <v>131</v>
      </c>
      <c r="B31" s="45" t="s">
        <v>54</v>
      </c>
      <c r="C31" s="29">
        <f>VLOOKUP($A$6&amp;$D$6&amp;$A31,MOTIVOS_DATOS!$A:$M,C$7,0)</f>
        <v>3.0535325479865367</v>
      </c>
      <c r="D31" s="29">
        <f>VLOOKUP($A$6&amp;$D$6&amp;$A31,MOTIVOS_DATOS!$A:$M,D$7,0)</f>
        <v>3.5005032501033049</v>
      </c>
      <c r="E31" s="29">
        <f>VLOOKUP($A$6&amp;$D$6&amp;$A31,MOTIVOS_DATOS!$A:$M,E$7,0)</f>
        <v>1.8370192624221575</v>
      </c>
      <c r="F31" s="29">
        <f>VLOOKUP($A$6&amp;$D$6&amp;$A31,MOTIVOS_DATOS!$A:$M,F$7,0)</f>
        <v>2.4528040652785648</v>
      </c>
      <c r="G31" s="101"/>
    </row>
    <row r="32" spans="1:7" s="6" customFormat="1" ht="6" customHeight="1" x14ac:dyDescent="0.35">
      <c r="A32" s="54"/>
      <c r="B32" s="45"/>
      <c r="C32" s="30"/>
      <c r="D32" s="30"/>
      <c r="E32" s="30"/>
      <c r="F32" s="103"/>
      <c r="G32" s="101"/>
    </row>
    <row r="33" spans="1:7" ht="15" customHeight="1" x14ac:dyDescent="0.35">
      <c r="A33" s="54" t="s">
        <v>132</v>
      </c>
      <c r="B33" s="45" t="s">
        <v>55</v>
      </c>
      <c r="C33" s="29">
        <f>VLOOKUP($A$6&amp;$D$6&amp;$A33,MOTIVOS_DATOS!$A:$M,C$7,0)</f>
        <v>10.835961954591882</v>
      </c>
      <c r="D33" s="29">
        <f>VLOOKUP($A$6&amp;$D$6&amp;$A33,MOTIVOS_DATOS!$A:$M,D$7,0)</f>
        <v>11.121796560688853</v>
      </c>
      <c r="E33" s="29">
        <f>VLOOKUP($A$6&amp;$D$6&amp;$A33,MOTIVOS_DATOS!$A:$M,E$7,0)</f>
        <v>11.013049381676927</v>
      </c>
      <c r="F33" s="29">
        <f>VLOOKUP($A$6&amp;$D$6&amp;$A33,MOTIVOS_DATOS!$A:$M,F$7,0)</f>
        <v>10.646686421174731</v>
      </c>
      <c r="G33" s="101"/>
    </row>
    <row r="34" spans="1:7" ht="15" customHeight="1" x14ac:dyDescent="0.35">
      <c r="A34" s="54" t="s">
        <v>133</v>
      </c>
      <c r="B34" s="45" t="s">
        <v>56</v>
      </c>
      <c r="C34" s="29">
        <f>VLOOKUP($A$6&amp;$D$6&amp;$A34,MOTIVOS_DATOS!$A:$M,C$7,0)</f>
        <v>11.964736304436006</v>
      </c>
      <c r="D34" s="29">
        <f>VLOOKUP($A$6&amp;$D$6&amp;$A34,MOTIVOS_DATOS!$A:$M,D$7,0)</f>
        <v>12.236231790407938</v>
      </c>
      <c r="E34" s="29">
        <f>VLOOKUP($A$6&amp;$D$6&amp;$A34,MOTIVOS_DATOS!$A:$M,E$7,0)</f>
        <v>12.056176054021215</v>
      </c>
      <c r="F34" s="29">
        <f>VLOOKUP($A$6&amp;$D$6&amp;$A34,MOTIVOS_DATOS!$A:$M,F$7,0)</f>
        <v>11.171457733468767</v>
      </c>
      <c r="G34" s="101"/>
    </row>
    <row r="35" spans="1:7" ht="15" customHeight="1" x14ac:dyDescent="0.35">
      <c r="A35" s="54" t="s">
        <v>134</v>
      </c>
      <c r="B35" s="45" t="s">
        <v>57</v>
      </c>
      <c r="C35" s="29">
        <f>VLOOKUP($A$6&amp;$D$6&amp;$A35,MOTIVOS_DATOS!$A:$M,C$7,0)</f>
        <v>33.633339749879973</v>
      </c>
      <c r="D35" s="29">
        <f>VLOOKUP($A$6&amp;$D$6&amp;$A35,MOTIVOS_DATOS!$A:$M,D$7,0)</f>
        <v>32.639622572289937</v>
      </c>
      <c r="E35" s="29">
        <f>VLOOKUP($A$6&amp;$D$6&amp;$A35,MOTIVOS_DATOS!$A:$M,E$7,0)</f>
        <v>36.82002380453563</v>
      </c>
      <c r="F35" s="29">
        <f>VLOOKUP($A$6&amp;$D$6&amp;$A35,MOTIVOS_DATOS!$A:$M,F$7,0)</f>
        <v>35.986796376278022</v>
      </c>
      <c r="G35" s="101"/>
    </row>
    <row r="36" spans="1:7" ht="15" customHeight="1" x14ac:dyDescent="0.35">
      <c r="A36" s="54" t="s">
        <v>135</v>
      </c>
      <c r="B36" s="45" t="s">
        <v>58</v>
      </c>
      <c r="C36" s="29">
        <f>VLOOKUP($A$6&amp;$D$6&amp;$A36,MOTIVOS_DATOS!$A:$M,C$7,0)</f>
        <v>10.494715988807947</v>
      </c>
      <c r="D36" s="29">
        <f>VLOOKUP($A$6&amp;$D$6&amp;$A36,MOTIVOS_DATOS!$A:$M,D$7,0)</f>
        <v>10.320302813386224</v>
      </c>
      <c r="E36" s="29">
        <f>VLOOKUP($A$6&amp;$D$6&amp;$A36,MOTIVOS_DATOS!$A:$M,E$7,0)</f>
        <v>9.9309411014348399</v>
      </c>
      <c r="F36" s="29">
        <f>VLOOKUP($A$6&amp;$D$6&amp;$A36,MOTIVOS_DATOS!$A:$M,F$7,0)</f>
        <v>9.6795850893541679</v>
      </c>
      <c r="G36" s="101"/>
    </row>
    <row r="37" spans="1:7" s="6" customFormat="1" ht="15" customHeight="1" x14ac:dyDescent="0.35">
      <c r="A37" s="54" t="s">
        <v>136</v>
      </c>
      <c r="B37" s="45" t="s">
        <v>59</v>
      </c>
      <c r="C37" s="29">
        <f>VLOOKUP($A$6&amp;$D$6&amp;$A37,MOTIVOS_DATOS!$A:$M,C$7,0)</f>
        <v>5.3305766464456825</v>
      </c>
      <c r="D37" s="29">
        <f>VLOOKUP($A$6&amp;$D$6&amp;$A37,MOTIVOS_DATOS!$A:$M,D$7,0)</f>
        <v>5.5179241549225067</v>
      </c>
      <c r="E37" s="29">
        <f>VLOOKUP($A$6&amp;$D$6&amp;$A37,MOTIVOS_DATOS!$A:$M,E$7,0)</f>
        <v>5.0834481255681645</v>
      </c>
      <c r="F37" s="29">
        <f>VLOOKUP($A$6&amp;$D$6&amp;$A37,MOTIVOS_DATOS!$A:$M,F$7,0)</f>
        <v>5.1692572843023221</v>
      </c>
      <c r="G37" s="101"/>
    </row>
    <row r="38" spans="1:7" ht="15" customHeight="1" x14ac:dyDescent="0.35">
      <c r="A38" s="54" t="s">
        <v>137</v>
      </c>
      <c r="B38" s="45" t="s">
        <v>60</v>
      </c>
      <c r="C38" s="29">
        <f>VLOOKUP($A$6&amp;$D$6&amp;$A38,MOTIVOS_DATOS!$A:$M,C$7,0)</f>
        <v>19.621127439874385</v>
      </c>
      <c r="D38" s="29">
        <f>VLOOKUP($A$6&amp;$D$6&amp;$A38,MOTIVOS_DATOS!$A:$M,D$7,0)</f>
        <v>19.697554530272672</v>
      </c>
      <c r="E38" s="29">
        <f>VLOOKUP($A$6&amp;$D$6&amp;$A38,MOTIVOS_DATOS!$A:$M,E$7,0)</f>
        <v>19.261882816257405</v>
      </c>
      <c r="F38" s="29">
        <f>VLOOKUP($A$6&amp;$D$6&amp;$A38,MOTIVOS_DATOS!$A:$M,F$7,0)</f>
        <v>20.740419664660408</v>
      </c>
      <c r="G38" s="101"/>
    </row>
    <row r="39" spans="1:7" x14ac:dyDescent="0.35">
      <c r="A39" s="54" t="s">
        <v>138</v>
      </c>
      <c r="B39" s="45" t="s">
        <v>61</v>
      </c>
      <c r="C39" s="29">
        <f>VLOOKUP($A$6&amp;$D$6&amp;$A39,MOTIVOS_DATOS!$A:$M,C$7,0)</f>
        <v>2.2519093388571312</v>
      </c>
      <c r="D39" s="29">
        <f>VLOOKUP($A$6&amp;$D$6&amp;$A39,MOTIVOS_DATOS!$A:$M,D$7,0)</f>
        <v>1.7157456728665921</v>
      </c>
      <c r="E39" s="29">
        <f>VLOOKUP($A$6&amp;$D$6&amp;$A39,MOTIVOS_DATOS!$A:$M,E$7,0)</f>
        <v>1.339439086203926</v>
      </c>
      <c r="F39" s="29">
        <f>VLOOKUP($A$6&amp;$D$6&amp;$A39,MOTIVOS_DATOS!$A:$M,F$7,0)</f>
        <v>1.7073642258243509</v>
      </c>
      <c r="G39" s="101"/>
    </row>
    <row r="40" spans="1:7" x14ac:dyDescent="0.35">
      <c r="A40" s="54" t="s">
        <v>139</v>
      </c>
      <c r="B40" s="45" t="s">
        <v>62</v>
      </c>
      <c r="C40" s="29">
        <f>VLOOKUP($A$6&amp;$D$6&amp;$A40,MOTIVOS_DATOS!$A:$M,C$7,0)</f>
        <v>5.8676304490731903</v>
      </c>
      <c r="D40" s="29">
        <f>VLOOKUP($A$6&amp;$D$6&amp;$A40,MOTIVOS_DATOS!$A:$M,D$7,0)</f>
        <v>6.7508237856050854</v>
      </c>
      <c r="E40" s="29">
        <f>VLOOKUP($A$6&amp;$D$6&amp;$A40,MOTIVOS_DATOS!$A:$M,E$7,0)</f>
        <v>4.4950421631207522</v>
      </c>
      <c r="F40" s="29">
        <f>VLOOKUP($A$6&amp;$D$6&amp;$A40,MOTIVOS_DATOS!$A:$M,F$7,0)</f>
        <v>4.8984313485962394</v>
      </c>
      <c r="G40" s="101"/>
    </row>
    <row r="41" spans="1:7" ht="6" customHeight="1" x14ac:dyDescent="0.35">
      <c r="A41" s="54"/>
      <c r="B41" s="45"/>
      <c r="C41" s="30"/>
      <c r="D41" s="30"/>
      <c r="E41" s="30"/>
      <c r="F41" s="30"/>
      <c r="G41" s="101"/>
    </row>
    <row r="42" spans="1:7" x14ac:dyDescent="0.35">
      <c r="A42" s="54" t="s">
        <v>140</v>
      </c>
      <c r="B42" s="45" t="s">
        <v>63</v>
      </c>
      <c r="C42" s="29">
        <f>VLOOKUP($A$6&amp;$D$6&amp;$A42,MOTIVOS_DATOS!$A:$M,C$7,0)</f>
        <v>27.736141857685709</v>
      </c>
      <c r="D42" s="29">
        <f>VLOOKUP($A$6&amp;$D$6&amp;$A42,MOTIVOS_DATOS!$A:$M,D$7,0)</f>
        <v>24.481596537172859</v>
      </c>
      <c r="E42" s="29">
        <f>VLOOKUP($A$6&amp;$D$6&amp;$A42,MOTIVOS_DATOS!$A:$M,E$7,0)</f>
        <v>24.209284659705983</v>
      </c>
      <c r="F42" s="29">
        <f>VLOOKUP($A$6&amp;$D$6&amp;$A42,MOTIVOS_DATOS!$A:$M,F$7,0)</f>
        <v>25.080467214569484</v>
      </c>
      <c r="G42" s="101"/>
    </row>
    <row r="43" spans="1:7" ht="15" customHeight="1" x14ac:dyDescent="0.35">
      <c r="A43" s="54" t="s">
        <v>141</v>
      </c>
      <c r="B43" s="45" t="s">
        <v>64</v>
      </c>
      <c r="C43" s="29">
        <f>VLOOKUP($A$6&amp;$D$6&amp;$A43,MOTIVOS_DATOS!$A:$M,C$7,0)</f>
        <v>0.66582411815263021</v>
      </c>
      <c r="D43" s="29">
        <f>VLOOKUP($A$6&amp;$D$6&amp;$A43,MOTIVOS_DATOS!$A:$M,D$7,0)</f>
        <v>0.61894571706941659</v>
      </c>
      <c r="E43" s="29">
        <f>VLOOKUP($A$6&amp;$D$6&amp;$A43,MOTIVOS_DATOS!$A:$M,E$7,0)</f>
        <v>0.54714544387447428</v>
      </c>
      <c r="F43" s="29">
        <f>VLOOKUP($A$6&amp;$D$6&amp;$A43,MOTIVOS_DATOS!$A:$M,F$7,0)</f>
        <v>0.34861975723147914</v>
      </c>
      <c r="G43" s="101"/>
    </row>
    <row r="44" spans="1:7" x14ac:dyDescent="0.35">
      <c r="A44" s="54" t="s">
        <v>142</v>
      </c>
      <c r="B44" s="45" t="s">
        <v>65</v>
      </c>
      <c r="C44" s="29">
        <f>VLOOKUP($A$6&amp;$D$6&amp;$A44,MOTIVOS_DATOS!$A:$M,C$7,0)</f>
        <v>6.5311878823139979</v>
      </c>
      <c r="D44" s="29">
        <f>VLOOKUP($A$6&amp;$D$6&amp;$A44,MOTIVOS_DATOS!$A:$M,D$7,0)</f>
        <v>5.6369224129441875</v>
      </c>
      <c r="E44" s="29">
        <f>VLOOKUP($A$6&amp;$D$6&amp;$A44,MOTIVOS_DATOS!$A:$M,E$7,0)</f>
        <v>5.3204106069091512</v>
      </c>
      <c r="F44" s="29">
        <f>VLOOKUP($A$6&amp;$D$6&amp;$A44,MOTIVOS_DATOS!$A:$M,F$7,0)</f>
        <v>5.6457656846388824</v>
      </c>
      <c r="G44" s="101"/>
    </row>
    <row r="45" spans="1:7" x14ac:dyDescent="0.35">
      <c r="A45" s="54" t="s">
        <v>143</v>
      </c>
      <c r="B45" s="45" t="s">
        <v>66</v>
      </c>
      <c r="C45" s="29">
        <f>VLOOKUP($A$6&amp;$D$6&amp;$A45,MOTIVOS_DATOS!$A:$M,C$7,0)</f>
        <v>0.40885938399692312</v>
      </c>
      <c r="D45" s="29">
        <f>VLOOKUP($A$6&amp;$D$6&amp;$A45,MOTIVOS_DATOS!$A:$M,D$7,0)</f>
        <v>0.30820080667298538</v>
      </c>
      <c r="E45" s="29">
        <f>VLOOKUP($A$6&amp;$D$6&amp;$A45,MOTIVOS_DATOS!$A:$M,E$7,0)</f>
        <v>0.28274933746687497</v>
      </c>
      <c r="F45" s="29">
        <f>VLOOKUP($A$6&amp;$D$6&amp;$A45,MOTIVOS_DATOS!$A:$M,F$7,0)</f>
        <v>0.31526711883488812</v>
      </c>
      <c r="G45" s="101"/>
    </row>
    <row r="46" spans="1:7" x14ac:dyDescent="0.35">
      <c r="A46" s="54" t="s">
        <v>144</v>
      </c>
      <c r="B46" s="45" t="s">
        <v>67</v>
      </c>
      <c r="C46" s="29">
        <f>VLOOKUP($A$6&amp;$D$6&amp;$A46,MOTIVOS_DATOS!$A:$M,C$7,0)</f>
        <v>33.33182091036339</v>
      </c>
      <c r="D46" s="29">
        <f>VLOOKUP($A$6&amp;$D$6&amp;$A46,MOTIVOS_DATOS!$A:$M,D$7,0)</f>
        <v>34.125075446669243</v>
      </c>
      <c r="E46" s="29">
        <f>VLOOKUP($A$6&amp;$D$6&amp;$A46,MOTIVOS_DATOS!$A:$M,E$7,0)</f>
        <v>35.803797925427212</v>
      </c>
      <c r="F46" s="29">
        <f>VLOOKUP($A$6&amp;$D$6&amp;$A46,MOTIVOS_DATOS!$A:$M,F$7,0)</f>
        <v>35.958762736579125</v>
      </c>
      <c r="G46" s="101"/>
    </row>
    <row r="47" spans="1:7" x14ac:dyDescent="0.35">
      <c r="A47" s="54" t="s">
        <v>145</v>
      </c>
      <c r="B47" s="45" t="s">
        <v>68</v>
      </c>
      <c r="C47" s="29">
        <f>VLOOKUP($A$6&amp;$D$6&amp;$A47,MOTIVOS_DATOS!$A:$M,C$7,0)</f>
        <v>16.033901817800121</v>
      </c>
      <c r="D47" s="29">
        <f>VLOOKUP($A$6&amp;$D$6&amp;$A47,MOTIVOS_DATOS!$A:$M,D$7,0)</f>
        <v>16.307490407246085</v>
      </c>
      <c r="E47" s="29">
        <f>VLOOKUP($A$6&amp;$D$6&amp;$A47,MOTIVOS_DATOS!$A:$M,E$7,0)</f>
        <v>17.726216786077636</v>
      </c>
      <c r="F47" s="29">
        <f>VLOOKUP($A$6&amp;$D$6&amp;$A47,MOTIVOS_DATOS!$A:$M,F$7,0)</f>
        <v>17.476559009020846</v>
      </c>
      <c r="G47" s="101"/>
    </row>
    <row r="48" spans="1:7" x14ac:dyDescent="0.35">
      <c r="A48" s="54" t="s">
        <v>146</v>
      </c>
      <c r="B48" s="45" t="s">
        <v>69</v>
      </c>
      <c r="C48" s="29">
        <f>VLOOKUP($A$6&amp;$D$6&amp;$A48,MOTIVOS_DATOS!$A:$M,C$7,0)</f>
        <v>14.466038495673134</v>
      </c>
      <c r="D48" s="29">
        <f>VLOOKUP($A$6&amp;$D$6&amp;$A48,MOTIVOS_DATOS!$A:$M,D$7,0)</f>
        <v>17.888088702308348</v>
      </c>
      <c r="E48" s="29">
        <f>VLOOKUP($A$6&amp;$D$6&amp;$A48,MOTIVOS_DATOS!$A:$M,E$7,0)</f>
        <v>15.613169861139003</v>
      </c>
      <c r="F48" s="29">
        <f>VLOOKUP($A$6&amp;$D$6&amp;$A48,MOTIVOS_DATOS!$A:$M,F$7,0)</f>
        <v>14.527973388073686</v>
      </c>
      <c r="G48" s="101"/>
    </row>
    <row r="49" spans="1:7" x14ac:dyDescent="0.35">
      <c r="A49" s="54" t="s">
        <v>147</v>
      </c>
      <c r="B49" s="45" t="s">
        <v>70</v>
      </c>
      <c r="C49" s="29">
        <f>VLOOKUP($A$6&amp;$D$6&amp;$A49,MOTIVOS_DATOS!$A:$M,C$7,0)</f>
        <v>0.82622488922485804</v>
      </c>
      <c r="D49" s="29">
        <f>VLOOKUP($A$6&amp;$D$6&amp;$A49,MOTIVOS_DATOS!$A:$M,D$7,0)</f>
        <v>0.63368239315062946</v>
      </c>
      <c r="E49" s="29">
        <f>VLOOKUP($A$6&amp;$D$6&amp;$A49,MOTIVOS_DATOS!$A:$M,E$7,0)</f>
        <v>0.49722826142809246</v>
      </c>
      <c r="F49" s="29">
        <f>VLOOKUP($A$6&amp;$D$6&amp;$A49,MOTIVOS_DATOS!$A:$M,F$7,0)</f>
        <v>0.64658152015816617</v>
      </c>
      <c r="G49" s="101"/>
    </row>
    <row r="50" spans="1:7" ht="6" customHeight="1" x14ac:dyDescent="0.35">
      <c r="A50" s="54"/>
      <c r="B50" s="45"/>
      <c r="C50" s="30"/>
      <c r="D50" s="30"/>
      <c r="E50" s="30"/>
      <c r="F50" s="30"/>
      <c r="G50" s="101"/>
    </row>
    <row r="51" spans="1:7" ht="15" customHeight="1" x14ac:dyDescent="0.35">
      <c r="A51" s="54" t="s">
        <v>148</v>
      </c>
      <c r="B51" s="45" t="s">
        <v>71</v>
      </c>
      <c r="C51" s="29">
        <f>VLOOKUP($A$6&amp;$D$6&amp;$A51,MOTIVOS_DATOS!$A:$M,C$7,0)</f>
        <v>10.346380892417487</v>
      </c>
      <c r="D51" s="29">
        <f>VLOOKUP($A$6&amp;$D$6&amp;$A51,MOTIVOS_DATOS!$A:$M,D$7,0)</f>
        <v>10.865815870108724</v>
      </c>
      <c r="E51" s="29">
        <f>VLOOKUP($A$6&amp;$D$6&amp;$A51,MOTIVOS_DATOS!$A:$M,E$7,0)</f>
        <v>9.941025464004893</v>
      </c>
      <c r="F51" s="29">
        <f>VLOOKUP($A$6&amp;$D$6&amp;$A51,MOTIVOS_DATOS!$A:$M,F$7,0)</f>
        <v>9.569124095608144</v>
      </c>
      <c r="G51" s="101"/>
    </row>
    <row r="52" spans="1:7" x14ac:dyDescent="0.35">
      <c r="A52" s="54" t="s">
        <v>149</v>
      </c>
      <c r="B52" s="45" t="s">
        <v>72</v>
      </c>
      <c r="C52" s="29">
        <f>VLOOKUP($A$6&amp;$D$6&amp;$A52,MOTIVOS_DATOS!$A:$M,C$7,0)</f>
        <v>0.49707533797332304</v>
      </c>
      <c r="D52" s="29">
        <f>VLOOKUP($A$6&amp;$D$6&amp;$A52,MOTIVOS_DATOS!$A:$M,D$7,0)</f>
        <v>0.34663779625709701</v>
      </c>
      <c r="E52" s="29">
        <f>VLOOKUP($A$6&amp;$D$6&amp;$A52,MOTIVOS_DATOS!$A:$M,E$7,0)</f>
        <v>0.3427733615168288</v>
      </c>
      <c r="F52" s="29">
        <f>VLOOKUP($A$6&amp;$D$6&amp;$A52,MOTIVOS_DATOS!$A:$M,F$7,0)</f>
        <v>0.31698930314903817</v>
      </c>
      <c r="G52" s="101"/>
    </row>
    <row r="53" spans="1:7" x14ac:dyDescent="0.35">
      <c r="A53" s="54" t="s">
        <v>150</v>
      </c>
      <c r="B53" s="45" t="s">
        <v>73</v>
      </c>
      <c r="C53" s="29">
        <f>VLOOKUP($A$6&amp;$D$6&amp;$A53,MOTIVOS_DATOS!$A:$M,C$7,0)</f>
        <v>16.569448219865134</v>
      </c>
      <c r="D53" s="29">
        <f>VLOOKUP($A$6&amp;$D$6&amp;$A53,MOTIVOS_DATOS!$A:$M,D$7,0)</f>
        <v>15.851337467683436</v>
      </c>
      <c r="E53" s="29">
        <f>VLOOKUP($A$6&amp;$D$6&amp;$A53,MOTIVOS_DATOS!$A:$M,E$7,0)</f>
        <v>17.482147746247044</v>
      </c>
      <c r="F53" s="29">
        <f>VLOOKUP($A$6&amp;$D$6&amp;$A53,MOTIVOS_DATOS!$A:$M,F$7,0)</f>
        <v>17.58136962836554</v>
      </c>
      <c r="G53" s="101"/>
    </row>
    <row r="54" spans="1:7" x14ac:dyDescent="0.35">
      <c r="A54" s="54" t="s">
        <v>151</v>
      </c>
      <c r="B54" s="45" t="s">
        <v>74</v>
      </c>
      <c r="C54" s="29">
        <f>VLOOKUP($A$6&amp;$D$6&amp;$A54,MOTIVOS_DATOS!$A:$M,C$7,0)</f>
        <v>26.069187722923914</v>
      </c>
      <c r="D54" s="29">
        <f>VLOOKUP($A$6&amp;$D$6&amp;$A54,MOTIVOS_DATOS!$A:$M,D$7,0)</f>
        <v>28.278306916977026</v>
      </c>
      <c r="E54" s="29">
        <f>VLOOKUP($A$6&amp;$D$6&amp;$A54,MOTIVOS_DATOS!$A:$M,E$7,0)</f>
        <v>28.776392019182591</v>
      </c>
      <c r="F54" s="29">
        <f>VLOOKUP($A$6&amp;$D$6&amp;$A54,MOTIVOS_DATOS!$A:$M,F$7,0)</f>
        <v>26.618021952435029</v>
      </c>
      <c r="G54" s="101"/>
    </row>
    <row r="55" spans="1:7" x14ac:dyDescent="0.35">
      <c r="A55" s="54" t="s">
        <v>152</v>
      </c>
      <c r="B55" s="45" t="s">
        <v>75</v>
      </c>
      <c r="C55" s="29">
        <f>VLOOKUP($A$6&amp;$D$6&amp;$A55,MOTIVOS_DATOS!$A:$M,C$7,0)</f>
        <v>3.4187241409874662</v>
      </c>
      <c r="D55" s="29">
        <f>VLOOKUP($A$6&amp;$D$6&amp;$A55,MOTIVOS_DATOS!$A:$M,D$7,0)</f>
        <v>4.2040019147377139</v>
      </c>
      <c r="E55" s="29">
        <f>VLOOKUP($A$6&amp;$D$6&amp;$A55,MOTIVOS_DATOS!$A:$M,E$7,0)</f>
        <v>3.0767381603261597</v>
      </c>
      <c r="F55" s="29">
        <f>VLOOKUP($A$6&amp;$D$6&amp;$A55,MOTIVOS_DATOS!$A:$M,F$7,0)</f>
        <v>2.8138967731840725</v>
      </c>
      <c r="G55" s="101"/>
    </row>
    <row r="56" spans="1:7" x14ac:dyDescent="0.35">
      <c r="A56" s="54" t="s">
        <v>153</v>
      </c>
      <c r="B56" s="45" t="s">
        <v>76</v>
      </c>
      <c r="C56" s="29">
        <f>VLOOKUP($A$6&amp;$D$6&amp;$A56,MOTIVOS_DATOS!$A:$M,C$7,0)</f>
        <v>5.8858532355481001</v>
      </c>
      <c r="D56" s="29">
        <f>VLOOKUP($A$6&amp;$D$6&amp;$A56,MOTIVOS_DATOS!$A:$M,D$7,0)</f>
        <v>7.3968782501221702</v>
      </c>
      <c r="E56" s="29">
        <f>VLOOKUP($A$6&amp;$D$6&amp;$A56,MOTIVOS_DATOS!$A:$M,E$7,0)</f>
        <v>7.6971867932030396</v>
      </c>
      <c r="F56" s="29">
        <f>VLOOKUP($A$6&amp;$D$6&amp;$A56,MOTIVOS_DATOS!$A:$M,F$7,0)</f>
        <v>6.3911403435161107</v>
      </c>
      <c r="G56" s="101"/>
    </row>
    <row r="57" spans="1:7" x14ac:dyDescent="0.35">
      <c r="A57" s="54" t="s">
        <v>154</v>
      </c>
      <c r="B57" s="45" t="s">
        <v>77</v>
      </c>
      <c r="C57" s="29">
        <f>VLOOKUP($A$6&amp;$D$6&amp;$A57,MOTIVOS_DATOS!$A:$M,C$7,0)</f>
        <v>28.269310749944687</v>
      </c>
      <c r="D57" s="29">
        <f>VLOOKUP($A$6&amp;$D$6&amp;$A57,MOTIVOS_DATOS!$A:$M,D$7,0)</f>
        <v>24.623455967188416</v>
      </c>
      <c r="E57" s="29">
        <f>VLOOKUP($A$6&amp;$D$6&amp;$A57,MOTIVOS_DATOS!$A:$M,E$7,0)</f>
        <v>25.930176847429564</v>
      </c>
      <c r="F57" s="29">
        <f>VLOOKUP($A$6&amp;$D$6&amp;$A57,MOTIVOS_DATOS!$A:$M,F$7,0)</f>
        <v>29.271653146003885</v>
      </c>
      <c r="G57" s="101"/>
    </row>
    <row r="58" spans="1:7" x14ac:dyDescent="0.35">
      <c r="A58" s="55" t="s">
        <v>155</v>
      </c>
      <c r="B58" s="25"/>
      <c r="C58" s="29">
        <f>VLOOKUP($A$6&amp;$D$6&amp;$A58,MOTIVOS_DATOS!$A:$M,C$7,0)</f>
        <v>1.5669447783277339</v>
      </c>
      <c r="D58" s="29">
        <f>VLOOKUP($A$6&amp;$D$6&amp;$A58,MOTIVOS_DATOS!$A:$M,D$7,0)</f>
        <v>1.2471521769254246</v>
      </c>
      <c r="E58" s="29">
        <f>VLOOKUP($A$6&amp;$D$6&amp;$A58,MOTIVOS_DATOS!$A:$M,E$7,0)</f>
        <v>1.2259214570278671</v>
      </c>
      <c r="F58" s="29">
        <f>VLOOKUP($A$6&amp;$D$6&amp;$A58,MOTIVOS_DATOS!$A:$M,F$7,0)</f>
        <v>1.7380990470580042</v>
      </c>
    </row>
    <row r="59" spans="1:7" x14ac:dyDescent="0.35">
      <c r="A59" s="55" t="s">
        <v>156</v>
      </c>
      <c r="B59" s="25"/>
      <c r="C59" s="29">
        <f>VLOOKUP($A$6&amp;$D$6&amp;$A59,MOTIVOS_DATOS!$A:$M,C$7,0)</f>
        <v>7.3770734992382829</v>
      </c>
      <c r="D59" s="29">
        <f>VLOOKUP($A$6&amp;$D$6&amp;$A59,MOTIVOS_DATOS!$A:$M,D$7,0)</f>
        <v>7.1864172869802401</v>
      </c>
      <c r="E59" s="29">
        <f>VLOOKUP($A$6&amp;$D$6&amp;$A59,MOTIVOS_DATOS!$A:$M,E$7,0)</f>
        <v>5.5276403673299273</v>
      </c>
      <c r="F59" s="29">
        <f>VLOOKUP($A$6&amp;$D$6&amp;$A59,MOTIVOS_DATOS!$A:$M,F$7,0)</f>
        <v>5.6997026398922905</v>
      </c>
    </row>
    <row r="60" spans="1:7" x14ac:dyDescent="0.35">
      <c r="B60" s="25"/>
    </row>
    <row r="61" spans="1:7" x14ac:dyDescent="0.35">
      <c r="B61" s="25"/>
    </row>
    <row r="62" spans="1:7" x14ac:dyDescent="0.35">
      <c r="B62" s="25"/>
    </row>
    <row r="63" spans="1:7" x14ac:dyDescent="0.35">
      <c r="B63" s="25"/>
    </row>
    <row r="64" spans="1:7" x14ac:dyDescent="0.35">
      <c r="B64" s="25"/>
    </row>
    <row r="65" spans="2:2" x14ac:dyDescent="0.35">
      <c r="B65" s="25"/>
    </row>
    <row r="66" spans="2:2" x14ac:dyDescent="0.35">
      <c r="B66" s="25"/>
    </row>
    <row r="67" spans="2:2" x14ac:dyDescent="0.35">
      <c r="B67" s="25"/>
    </row>
    <row r="68" spans="2:2" x14ac:dyDescent="0.35">
      <c r="B68" s="25"/>
    </row>
    <row r="69" spans="2:2" x14ac:dyDescent="0.35">
      <c r="B69" s="25"/>
    </row>
    <row r="70" spans="2:2" x14ac:dyDescent="0.35">
      <c r="B70" s="25"/>
    </row>
    <row r="71" spans="2:2" x14ac:dyDescent="0.35">
      <c r="B71" s="25"/>
    </row>
    <row r="72" spans="2:2" x14ac:dyDescent="0.35">
      <c r="B72" s="25"/>
    </row>
    <row r="73" spans="2:2" x14ac:dyDescent="0.35">
      <c r="B73" s="25"/>
    </row>
    <row r="74" spans="2:2" x14ac:dyDescent="0.35">
      <c r="B74" s="25"/>
    </row>
    <row r="75" spans="2:2" x14ac:dyDescent="0.35">
      <c r="B75" s="25"/>
    </row>
    <row r="76" spans="2:2" x14ac:dyDescent="0.35">
      <c r="B76" s="25"/>
    </row>
    <row r="77" spans="2:2" x14ac:dyDescent="0.35">
      <c r="B77" s="25"/>
    </row>
    <row r="78" spans="2:2" x14ac:dyDescent="0.35">
      <c r="B78" s="25"/>
    </row>
    <row r="79" spans="2:2" x14ac:dyDescent="0.35">
      <c r="B79" s="25"/>
    </row>
    <row r="80" spans="2:2" x14ac:dyDescent="0.35">
      <c r="B80" s="25"/>
    </row>
    <row r="81" spans="2:2" x14ac:dyDescent="0.35">
      <c r="B81" s="25"/>
    </row>
    <row r="82" spans="2:2" x14ac:dyDescent="0.35">
      <c r="B82" s="25"/>
    </row>
    <row r="83" spans="2:2" x14ac:dyDescent="0.35">
      <c r="B83" s="25"/>
    </row>
    <row r="84" spans="2:2" x14ac:dyDescent="0.35">
      <c r="B84" s="25"/>
    </row>
    <row r="85" spans="2:2" x14ac:dyDescent="0.35">
      <c r="B85" s="25"/>
    </row>
    <row r="86" spans="2:2" x14ac:dyDescent="0.35">
      <c r="B86" s="25"/>
    </row>
    <row r="87" spans="2:2" x14ac:dyDescent="0.35">
      <c r="B87" s="25"/>
    </row>
    <row r="88" spans="2:2" x14ac:dyDescent="0.35">
      <c r="B88" s="25"/>
    </row>
    <row r="89" spans="2:2" x14ac:dyDescent="0.35">
      <c r="B89" s="25"/>
    </row>
    <row r="90" spans="2:2" x14ac:dyDescent="0.35">
      <c r="B90" s="25"/>
    </row>
    <row r="91" spans="2:2" x14ac:dyDescent="0.35">
      <c r="B91" s="25"/>
    </row>
    <row r="92" spans="2:2" x14ac:dyDescent="0.35">
      <c r="B92" s="25"/>
    </row>
    <row r="93" spans="2:2" x14ac:dyDescent="0.35">
      <c r="B93" s="25"/>
    </row>
    <row r="94" spans="2:2" x14ac:dyDescent="0.35">
      <c r="B94" s="25"/>
    </row>
    <row r="95" spans="2:2" x14ac:dyDescent="0.35">
      <c r="B95" s="25"/>
    </row>
    <row r="96" spans="2:2" x14ac:dyDescent="0.35">
      <c r="B96" s="25"/>
    </row>
    <row r="97" spans="2:2" x14ac:dyDescent="0.35">
      <c r="B97" s="25"/>
    </row>
    <row r="98" spans="2:2" x14ac:dyDescent="0.35">
      <c r="B98" s="25"/>
    </row>
    <row r="99" spans="2:2" x14ac:dyDescent="0.35">
      <c r="B99" s="25"/>
    </row>
    <row r="100" spans="2:2" x14ac:dyDescent="0.35">
      <c r="B100" s="25"/>
    </row>
    <row r="101" spans="2:2" x14ac:dyDescent="0.35">
      <c r="B101" s="25"/>
    </row>
    <row r="102" spans="2:2" x14ac:dyDescent="0.35">
      <c r="B102" s="25"/>
    </row>
    <row r="103" spans="2:2" x14ac:dyDescent="0.35">
      <c r="B103" s="25"/>
    </row>
    <row r="104" spans="2:2" x14ac:dyDescent="0.35">
      <c r="B104" s="25"/>
    </row>
    <row r="105" spans="2:2" x14ac:dyDescent="0.35">
      <c r="B105" s="25"/>
    </row>
    <row r="106" spans="2:2" x14ac:dyDescent="0.35">
      <c r="B106" s="25"/>
    </row>
    <row r="107" spans="2:2" x14ac:dyDescent="0.35">
      <c r="B107" s="25"/>
    </row>
    <row r="108" spans="2:2" x14ac:dyDescent="0.35">
      <c r="B108" s="25"/>
    </row>
    <row r="109" spans="2:2" x14ac:dyDescent="0.35">
      <c r="B109" s="25"/>
    </row>
    <row r="110" spans="2:2" x14ac:dyDescent="0.35">
      <c r="B110" s="25"/>
    </row>
    <row r="111" spans="2:2" x14ac:dyDescent="0.35">
      <c r="B111" s="25"/>
    </row>
    <row r="112" spans="2:2" x14ac:dyDescent="0.35">
      <c r="B112" s="25"/>
    </row>
    <row r="113" spans="2:2" x14ac:dyDescent="0.35">
      <c r="B113" s="25"/>
    </row>
    <row r="114" spans="2:2" x14ac:dyDescent="0.35">
      <c r="B114" s="25"/>
    </row>
    <row r="115" spans="2:2" x14ac:dyDescent="0.35">
      <c r="B115" s="25"/>
    </row>
    <row r="116" spans="2:2" x14ac:dyDescent="0.35">
      <c r="B116" s="25"/>
    </row>
    <row r="117" spans="2:2" x14ac:dyDescent="0.35">
      <c r="B117" s="25"/>
    </row>
    <row r="118" spans="2:2" x14ac:dyDescent="0.35">
      <c r="B118" s="25"/>
    </row>
    <row r="119" spans="2:2" x14ac:dyDescent="0.35">
      <c r="B119" s="25"/>
    </row>
    <row r="120" spans="2:2" x14ac:dyDescent="0.35">
      <c r="B120" s="25"/>
    </row>
    <row r="121" spans="2:2" x14ac:dyDescent="0.35">
      <c r="B121" s="25"/>
    </row>
    <row r="122" spans="2:2" x14ac:dyDescent="0.35">
      <c r="B122" s="25"/>
    </row>
    <row r="123" spans="2:2" x14ac:dyDescent="0.35">
      <c r="B123" s="25"/>
    </row>
    <row r="124" spans="2:2" x14ac:dyDescent="0.35">
      <c r="B124" s="25"/>
    </row>
    <row r="125" spans="2:2" x14ac:dyDescent="0.35">
      <c r="B125" s="25"/>
    </row>
    <row r="126" spans="2:2" x14ac:dyDescent="0.35">
      <c r="B126" s="25"/>
    </row>
    <row r="127" spans="2:2" x14ac:dyDescent="0.35">
      <c r="B127" s="25"/>
    </row>
    <row r="128" spans="2:2" x14ac:dyDescent="0.35">
      <c r="B128" s="25"/>
    </row>
    <row r="129" spans="2:2" x14ac:dyDescent="0.35">
      <c r="B129" s="25"/>
    </row>
    <row r="130" spans="2:2" x14ac:dyDescent="0.35">
      <c r="B130" s="25"/>
    </row>
    <row r="131" spans="2:2" x14ac:dyDescent="0.35">
      <c r="B131" s="25"/>
    </row>
    <row r="132" spans="2:2" x14ac:dyDescent="0.35">
      <c r="B132" s="25"/>
    </row>
    <row r="133" spans="2:2" x14ac:dyDescent="0.35">
      <c r="B133" s="25"/>
    </row>
    <row r="134" spans="2:2" x14ac:dyDescent="0.35">
      <c r="B134" s="25"/>
    </row>
    <row r="135" spans="2:2" x14ac:dyDescent="0.35">
      <c r="B135" s="25"/>
    </row>
    <row r="136" spans="2:2" x14ac:dyDescent="0.35">
      <c r="B136" s="25"/>
    </row>
    <row r="137" spans="2:2" x14ac:dyDescent="0.35">
      <c r="B137" s="25"/>
    </row>
    <row r="138" spans="2:2" x14ac:dyDescent="0.35">
      <c r="B138" s="25"/>
    </row>
    <row r="139" spans="2:2" x14ac:dyDescent="0.35">
      <c r="B139" s="25"/>
    </row>
    <row r="140" spans="2:2" x14ac:dyDescent="0.35">
      <c r="B140" s="25"/>
    </row>
    <row r="141" spans="2:2" x14ac:dyDescent="0.35">
      <c r="B141" s="25"/>
    </row>
    <row r="142" spans="2:2" x14ac:dyDescent="0.35">
      <c r="B142" s="25"/>
    </row>
    <row r="143" spans="2:2" x14ac:dyDescent="0.35">
      <c r="B143" s="25"/>
    </row>
    <row r="144" spans="2:2" x14ac:dyDescent="0.35">
      <c r="B144" s="25"/>
    </row>
    <row r="145" spans="2:2" x14ac:dyDescent="0.35">
      <c r="B145" s="25"/>
    </row>
    <row r="146" spans="2:2" x14ac:dyDescent="0.35">
      <c r="B146" s="25"/>
    </row>
    <row r="147" spans="2:2" x14ac:dyDescent="0.35">
      <c r="B147" s="25"/>
    </row>
    <row r="148" spans="2:2" x14ac:dyDescent="0.35">
      <c r="B148" s="25"/>
    </row>
    <row r="149" spans="2:2" x14ac:dyDescent="0.35">
      <c r="B149" s="25"/>
    </row>
    <row r="150" spans="2:2" x14ac:dyDescent="0.35">
      <c r="B150" s="25"/>
    </row>
    <row r="151" spans="2:2" x14ac:dyDescent="0.35">
      <c r="B151" s="25"/>
    </row>
    <row r="152" spans="2:2" x14ac:dyDescent="0.35">
      <c r="B152" s="25"/>
    </row>
    <row r="153" spans="2:2" x14ac:dyDescent="0.35">
      <c r="B153" s="25"/>
    </row>
    <row r="154" spans="2:2" x14ac:dyDescent="0.35">
      <c r="B154" s="25"/>
    </row>
    <row r="155" spans="2:2" x14ac:dyDescent="0.35">
      <c r="B155" s="25"/>
    </row>
    <row r="156" spans="2:2" x14ac:dyDescent="0.35">
      <c r="B156" s="25"/>
    </row>
    <row r="157" spans="2:2" x14ac:dyDescent="0.35">
      <c r="B157" s="25"/>
    </row>
    <row r="158" spans="2:2" x14ac:dyDescent="0.35">
      <c r="B158" s="25"/>
    </row>
    <row r="159" spans="2:2" x14ac:dyDescent="0.35">
      <c r="B159" s="25"/>
    </row>
    <row r="160" spans="2:2" x14ac:dyDescent="0.35">
      <c r="B160" s="25"/>
    </row>
    <row r="161" spans="2:2" x14ac:dyDescent="0.35">
      <c r="B161" s="25"/>
    </row>
    <row r="162" spans="2:2" x14ac:dyDescent="0.35">
      <c r="B162" s="25"/>
    </row>
    <row r="163" spans="2:2" x14ac:dyDescent="0.35">
      <c r="B163" s="25"/>
    </row>
    <row r="164" spans="2:2" x14ac:dyDescent="0.35">
      <c r="B164" s="25"/>
    </row>
    <row r="165" spans="2:2" x14ac:dyDescent="0.35">
      <c r="B165" s="25"/>
    </row>
    <row r="166" spans="2:2" x14ac:dyDescent="0.35">
      <c r="B166" s="25"/>
    </row>
    <row r="167" spans="2:2" x14ac:dyDescent="0.35">
      <c r="B167" s="25"/>
    </row>
    <row r="168" spans="2:2" x14ac:dyDescent="0.35">
      <c r="B168" s="25"/>
    </row>
    <row r="169" spans="2:2" x14ac:dyDescent="0.35">
      <c r="B169" s="25"/>
    </row>
    <row r="170" spans="2:2" x14ac:dyDescent="0.35">
      <c r="B170" s="25"/>
    </row>
    <row r="171" spans="2:2" x14ac:dyDescent="0.35">
      <c r="B171" s="25"/>
    </row>
    <row r="172" spans="2:2" x14ac:dyDescent="0.35">
      <c r="B172" s="25"/>
    </row>
    <row r="173" spans="2:2" x14ac:dyDescent="0.35">
      <c r="B173" s="25"/>
    </row>
    <row r="174" spans="2:2" x14ac:dyDescent="0.35">
      <c r="B174" s="25"/>
    </row>
    <row r="175" spans="2:2" x14ac:dyDescent="0.35">
      <c r="B175" s="25"/>
    </row>
    <row r="176" spans="2:2" x14ac:dyDescent="0.35">
      <c r="B176" s="25"/>
    </row>
    <row r="177" spans="2:2" x14ac:dyDescent="0.35">
      <c r="B177" s="25"/>
    </row>
    <row r="178" spans="2:2" x14ac:dyDescent="0.35">
      <c r="B178" s="25"/>
    </row>
    <row r="179" spans="2:2" x14ac:dyDescent="0.35">
      <c r="B179" s="25"/>
    </row>
    <row r="180" spans="2:2" x14ac:dyDescent="0.35">
      <c r="B180" s="25"/>
    </row>
    <row r="181" spans="2:2" x14ac:dyDescent="0.35">
      <c r="B181" s="25"/>
    </row>
    <row r="182" spans="2:2" x14ac:dyDescent="0.35">
      <c r="B182" s="25"/>
    </row>
    <row r="183" spans="2:2" x14ac:dyDescent="0.35">
      <c r="B183" s="25"/>
    </row>
    <row r="184" spans="2:2" x14ac:dyDescent="0.35">
      <c r="B184" s="25"/>
    </row>
    <row r="185" spans="2:2" x14ac:dyDescent="0.35">
      <c r="B185" s="25"/>
    </row>
    <row r="186" spans="2:2" x14ac:dyDescent="0.35">
      <c r="B186" s="25"/>
    </row>
    <row r="187" spans="2:2" x14ac:dyDescent="0.35">
      <c r="B187" s="25"/>
    </row>
    <row r="188" spans="2:2" x14ac:dyDescent="0.35">
      <c r="B188" s="25"/>
    </row>
    <row r="189" spans="2:2" x14ac:dyDescent="0.35">
      <c r="B189" s="25"/>
    </row>
    <row r="190" spans="2:2" x14ac:dyDescent="0.35">
      <c r="B190" s="25"/>
    </row>
    <row r="191" spans="2:2" x14ac:dyDescent="0.35">
      <c r="B191" s="25"/>
    </row>
    <row r="192" spans="2:2" x14ac:dyDescent="0.35">
      <c r="B192" s="25"/>
    </row>
    <row r="193" spans="2:2" x14ac:dyDescent="0.35">
      <c r="B193" s="25"/>
    </row>
    <row r="194" spans="2:2" x14ac:dyDescent="0.35">
      <c r="B194" s="25"/>
    </row>
    <row r="195" spans="2:2" x14ac:dyDescent="0.35">
      <c r="B195" s="25"/>
    </row>
    <row r="196" spans="2:2" x14ac:dyDescent="0.35">
      <c r="B196" s="25"/>
    </row>
    <row r="197" spans="2:2" x14ac:dyDescent="0.35">
      <c r="B197" s="25"/>
    </row>
    <row r="198" spans="2:2" x14ac:dyDescent="0.35">
      <c r="B198" s="25"/>
    </row>
    <row r="199" spans="2:2" x14ac:dyDescent="0.35">
      <c r="B199" s="25"/>
    </row>
    <row r="200" spans="2:2" x14ac:dyDescent="0.35">
      <c r="B200" s="25"/>
    </row>
    <row r="201" spans="2:2" x14ac:dyDescent="0.35">
      <c r="B201" s="25"/>
    </row>
    <row r="202" spans="2:2" x14ac:dyDescent="0.35">
      <c r="B202" s="25"/>
    </row>
    <row r="203" spans="2:2" x14ac:dyDescent="0.35">
      <c r="B203" s="25"/>
    </row>
    <row r="204" spans="2:2" x14ac:dyDescent="0.35">
      <c r="B204" s="25"/>
    </row>
    <row r="205" spans="2:2" x14ac:dyDescent="0.35">
      <c r="B205" s="25"/>
    </row>
    <row r="206" spans="2:2" x14ac:dyDescent="0.35">
      <c r="B206" s="25"/>
    </row>
    <row r="207" spans="2:2" x14ac:dyDescent="0.35">
      <c r="B207" s="25"/>
    </row>
    <row r="208" spans="2:2" x14ac:dyDescent="0.35">
      <c r="B208" s="25"/>
    </row>
    <row r="209" spans="2:2" x14ac:dyDescent="0.35">
      <c r="B209" s="25"/>
    </row>
    <row r="210" spans="2:2" x14ac:dyDescent="0.35">
      <c r="B210" s="25"/>
    </row>
    <row r="211" spans="2:2" x14ac:dyDescent="0.35">
      <c r="B211" s="25"/>
    </row>
    <row r="212" spans="2:2" x14ac:dyDescent="0.35">
      <c r="B212" s="25"/>
    </row>
    <row r="213" spans="2:2" x14ac:dyDescent="0.35">
      <c r="B213" s="25"/>
    </row>
    <row r="214" spans="2:2" x14ac:dyDescent="0.35">
      <c r="B214" s="25"/>
    </row>
    <row r="215" spans="2:2" x14ac:dyDescent="0.35">
      <c r="B215" s="25"/>
    </row>
    <row r="216" spans="2:2" x14ac:dyDescent="0.35">
      <c r="B216" s="25"/>
    </row>
    <row r="217" spans="2:2" x14ac:dyDescent="0.35">
      <c r="B217" s="25"/>
    </row>
    <row r="218" spans="2:2" x14ac:dyDescent="0.35">
      <c r="B218" s="25"/>
    </row>
    <row r="219" spans="2:2" x14ac:dyDescent="0.35">
      <c r="B219" s="25"/>
    </row>
    <row r="220" spans="2:2" x14ac:dyDescent="0.35">
      <c r="B220" s="25"/>
    </row>
    <row r="221" spans="2:2" x14ac:dyDescent="0.35">
      <c r="B221" s="25"/>
    </row>
    <row r="222" spans="2:2" x14ac:dyDescent="0.35">
      <c r="B222" s="25"/>
    </row>
    <row r="223" spans="2:2" x14ac:dyDescent="0.35">
      <c r="B223" s="25"/>
    </row>
    <row r="224" spans="2:2" x14ac:dyDescent="0.35">
      <c r="B224" s="25"/>
    </row>
    <row r="225" spans="2:2" x14ac:dyDescent="0.35">
      <c r="B225" s="25"/>
    </row>
    <row r="226" spans="2:2" x14ac:dyDescent="0.35">
      <c r="B226" s="25"/>
    </row>
    <row r="227" spans="2:2" x14ac:dyDescent="0.35">
      <c r="B227" s="25"/>
    </row>
    <row r="228" spans="2:2" x14ac:dyDescent="0.35">
      <c r="B228" s="25"/>
    </row>
    <row r="229" spans="2:2" x14ac:dyDescent="0.35">
      <c r="B229" s="25"/>
    </row>
    <row r="230" spans="2:2" x14ac:dyDescent="0.35">
      <c r="B230" s="25"/>
    </row>
    <row r="231" spans="2:2" x14ac:dyDescent="0.35">
      <c r="B231" s="25"/>
    </row>
    <row r="232" spans="2:2" x14ac:dyDescent="0.35">
      <c r="B232" s="25"/>
    </row>
    <row r="233" spans="2:2" x14ac:dyDescent="0.35">
      <c r="B233" s="25"/>
    </row>
    <row r="234" spans="2:2" x14ac:dyDescent="0.35">
      <c r="B234" s="25"/>
    </row>
    <row r="235" spans="2:2" x14ac:dyDescent="0.35">
      <c r="B235" s="25"/>
    </row>
    <row r="236" spans="2:2" x14ac:dyDescent="0.35">
      <c r="B236" s="25"/>
    </row>
    <row r="237" spans="2:2" x14ac:dyDescent="0.35">
      <c r="B237" s="25"/>
    </row>
    <row r="238" spans="2:2" x14ac:dyDescent="0.35">
      <c r="B238" s="25"/>
    </row>
    <row r="239" spans="2:2" x14ac:dyDescent="0.35">
      <c r="B239" s="25"/>
    </row>
    <row r="240" spans="2:2" x14ac:dyDescent="0.35">
      <c r="B240" s="25"/>
    </row>
    <row r="241" spans="2:2" x14ac:dyDescent="0.35">
      <c r="B241" s="25"/>
    </row>
    <row r="242" spans="2:2" x14ac:dyDescent="0.35">
      <c r="B242" s="25"/>
    </row>
    <row r="243" spans="2:2" x14ac:dyDescent="0.35">
      <c r="B243" s="25"/>
    </row>
    <row r="244" spans="2:2" x14ac:dyDescent="0.35">
      <c r="B244" s="25"/>
    </row>
    <row r="245" spans="2:2" x14ac:dyDescent="0.35">
      <c r="B245" s="25"/>
    </row>
    <row r="246" spans="2:2" x14ac:dyDescent="0.35">
      <c r="B246" s="25"/>
    </row>
    <row r="247" spans="2:2" x14ac:dyDescent="0.35">
      <c r="B247" s="25"/>
    </row>
    <row r="248" spans="2:2" x14ac:dyDescent="0.35">
      <c r="B248" s="25"/>
    </row>
    <row r="249" spans="2:2" x14ac:dyDescent="0.35">
      <c r="B249" s="25"/>
    </row>
    <row r="250" spans="2:2" x14ac:dyDescent="0.35">
      <c r="B250" s="25"/>
    </row>
    <row r="251" spans="2:2" x14ac:dyDescent="0.35">
      <c r="B251" s="25"/>
    </row>
    <row r="252" spans="2:2" x14ac:dyDescent="0.35">
      <c r="B252" s="25"/>
    </row>
    <row r="253" spans="2:2" x14ac:dyDescent="0.35">
      <c r="B253" s="25"/>
    </row>
    <row r="254" spans="2:2" x14ac:dyDescent="0.35">
      <c r="B254" s="25"/>
    </row>
    <row r="255" spans="2:2" x14ac:dyDescent="0.35">
      <c r="B255" s="25"/>
    </row>
    <row r="256" spans="2:2" x14ac:dyDescent="0.35">
      <c r="B256" s="25"/>
    </row>
    <row r="257" spans="2:2" x14ac:dyDescent="0.35">
      <c r="B257" s="25"/>
    </row>
    <row r="258" spans="2:2" x14ac:dyDescent="0.35">
      <c r="B258" s="25"/>
    </row>
    <row r="259" spans="2:2" x14ac:dyDescent="0.35">
      <c r="B259" s="25"/>
    </row>
    <row r="260" spans="2:2" x14ac:dyDescent="0.35">
      <c r="B260" s="25"/>
    </row>
    <row r="261" spans="2:2" x14ac:dyDescent="0.35">
      <c r="B261" s="25"/>
    </row>
    <row r="262" spans="2:2" x14ac:dyDescent="0.35">
      <c r="B262" s="25"/>
    </row>
    <row r="263" spans="2:2" x14ac:dyDescent="0.35">
      <c r="B263" s="25"/>
    </row>
    <row r="264" spans="2:2" x14ac:dyDescent="0.35">
      <c r="B264" s="25"/>
    </row>
    <row r="265" spans="2:2" x14ac:dyDescent="0.35">
      <c r="B265" s="25"/>
    </row>
    <row r="266" spans="2:2" x14ac:dyDescent="0.35">
      <c r="B266" s="25"/>
    </row>
    <row r="267" spans="2:2" x14ac:dyDescent="0.35">
      <c r="B267" s="25"/>
    </row>
    <row r="268" spans="2:2" x14ac:dyDescent="0.35">
      <c r="B268" s="25"/>
    </row>
    <row r="269" spans="2:2" x14ac:dyDescent="0.35">
      <c r="B269" s="25"/>
    </row>
    <row r="270" spans="2:2" x14ac:dyDescent="0.35">
      <c r="B270" s="25"/>
    </row>
    <row r="271" spans="2:2" x14ac:dyDescent="0.35">
      <c r="B271" s="25"/>
    </row>
    <row r="272" spans="2:2" x14ac:dyDescent="0.35">
      <c r="B272" s="25"/>
    </row>
    <row r="273" spans="2:2" x14ac:dyDescent="0.35">
      <c r="B273" s="25"/>
    </row>
    <row r="274" spans="2:2" x14ac:dyDescent="0.35">
      <c r="B274" s="25"/>
    </row>
    <row r="275" spans="2:2" x14ac:dyDescent="0.35">
      <c r="B275" s="25"/>
    </row>
    <row r="276" spans="2:2" x14ac:dyDescent="0.35">
      <c r="B276" s="25"/>
    </row>
    <row r="277" spans="2:2" x14ac:dyDescent="0.35">
      <c r="B277" s="25"/>
    </row>
    <row r="278" spans="2:2" x14ac:dyDescent="0.35">
      <c r="B278" s="25"/>
    </row>
    <row r="279" spans="2:2" x14ac:dyDescent="0.35">
      <c r="B279" s="25"/>
    </row>
    <row r="280" spans="2:2" x14ac:dyDescent="0.35">
      <c r="B280" s="25"/>
    </row>
    <row r="281" spans="2:2" x14ac:dyDescent="0.35">
      <c r="B281" s="25"/>
    </row>
    <row r="282" spans="2:2" x14ac:dyDescent="0.35">
      <c r="B282" s="25"/>
    </row>
    <row r="283" spans="2:2" x14ac:dyDescent="0.35">
      <c r="B283" s="25"/>
    </row>
    <row r="284" spans="2:2" x14ac:dyDescent="0.35">
      <c r="B284" s="25"/>
    </row>
    <row r="285" spans="2:2" x14ac:dyDescent="0.35">
      <c r="B285" s="25"/>
    </row>
    <row r="286" spans="2:2" x14ac:dyDescent="0.35">
      <c r="B286" s="25"/>
    </row>
    <row r="287" spans="2:2" x14ac:dyDescent="0.35">
      <c r="B287" s="25"/>
    </row>
    <row r="288" spans="2:2" x14ac:dyDescent="0.35">
      <c r="B288" s="25"/>
    </row>
    <row r="289" spans="2:2" x14ac:dyDescent="0.35">
      <c r="B289" s="25"/>
    </row>
    <row r="290" spans="2:2" x14ac:dyDescent="0.35">
      <c r="B290" s="25"/>
    </row>
    <row r="291" spans="2:2" x14ac:dyDescent="0.35">
      <c r="B291" s="25"/>
    </row>
    <row r="292" spans="2:2" x14ac:dyDescent="0.35">
      <c r="B292" s="25"/>
    </row>
    <row r="293" spans="2:2" x14ac:dyDescent="0.35">
      <c r="B293" s="25"/>
    </row>
    <row r="294" spans="2:2" x14ac:dyDescent="0.35">
      <c r="B294" s="25"/>
    </row>
    <row r="295" spans="2:2" x14ac:dyDescent="0.35">
      <c r="B295" s="25"/>
    </row>
    <row r="296" spans="2:2" x14ac:dyDescent="0.35">
      <c r="B296" s="25"/>
    </row>
    <row r="297" spans="2:2" x14ac:dyDescent="0.35">
      <c r="B297" s="25"/>
    </row>
    <row r="298" spans="2:2" x14ac:dyDescent="0.35">
      <c r="B298" s="25"/>
    </row>
    <row r="299" spans="2:2" x14ac:dyDescent="0.35">
      <c r="B299" s="25"/>
    </row>
    <row r="300" spans="2:2" x14ac:dyDescent="0.35">
      <c r="B300" s="25"/>
    </row>
    <row r="301" spans="2:2" x14ac:dyDescent="0.35">
      <c r="B301" s="25"/>
    </row>
    <row r="302" spans="2:2" x14ac:dyDescent="0.35">
      <c r="B302" s="25"/>
    </row>
    <row r="303" spans="2:2" x14ac:dyDescent="0.35">
      <c r="B303" s="25"/>
    </row>
    <row r="304" spans="2:2" x14ac:dyDescent="0.35">
      <c r="B304" s="25"/>
    </row>
    <row r="305" spans="2:2" x14ac:dyDescent="0.35">
      <c r="B305" s="25"/>
    </row>
    <row r="306" spans="2:2" x14ac:dyDescent="0.35">
      <c r="B306" s="25"/>
    </row>
    <row r="307" spans="2:2" x14ac:dyDescent="0.35">
      <c r="B307" s="25"/>
    </row>
    <row r="308" spans="2:2" x14ac:dyDescent="0.35">
      <c r="B308" s="25"/>
    </row>
    <row r="309" spans="2:2" x14ac:dyDescent="0.35">
      <c r="B309" s="25"/>
    </row>
    <row r="310" spans="2:2" x14ac:dyDescent="0.35">
      <c r="B310" s="25"/>
    </row>
    <row r="311" spans="2:2" x14ac:dyDescent="0.35">
      <c r="B311" s="25"/>
    </row>
    <row r="312" spans="2:2" x14ac:dyDescent="0.35">
      <c r="B312" s="25"/>
    </row>
    <row r="313" spans="2:2" x14ac:dyDescent="0.35">
      <c r="B313" s="25"/>
    </row>
    <row r="314" spans="2:2" x14ac:dyDescent="0.35">
      <c r="B314" s="25"/>
    </row>
    <row r="315" spans="2:2" x14ac:dyDescent="0.35">
      <c r="B315" s="25"/>
    </row>
    <row r="316" spans="2:2" x14ac:dyDescent="0.35">
      <c r="B316" s="25"/>
    </row>
    <row r="317" spans="2:2" x14ac:dyDescent="0.35">
      <c r="B317" s="25"/>
    </row>
    <row r="318" spans="2:2" x14ac:dyDescent="0.35">
      <c r="B318" s="25"/>
    </row>
    <row r="319" spans="2:2" x14ac:dyDescent="0.35">
      <c r="B319" s="25"/>
    </row>
    <row r="320" spans="2:2" x14ac:dyDescent="0.35">
      <c r="B320" s="25"/>
    </row>
    <row r="321" spans="2:2" x14ac:dyDescent="0.35">
      <c r="B321" s="25"/>
    </row>
    <row r="322" spans="2:2" x14ac:dyDescent="0.35">
      <c r="B322" s="25"/>
    </row>
    <row r="323" spans="2:2" x14ac:dyDescent="0.35">
      <c r="B323" s="25"/>
    </row>
    <row r="324" spans="2:2" x14ac:dyDescent="0.35">
      <c r="B324" s="25"/>
    </row>
    <row r="325" spans="2:2" x14ac:dyDescent="0.35">
      <c r="B325" s="25"/>
    </row>
    <row r="326" spans="2:2" x14ac:dyDescent="0.35">
      <c r="B326" s="25"/>
    </row>
    <row r="327" spans="2:2" x14ac:dyDescent="0.35">
      <c r="B327" s="25"/>
    </row>
    <row r="328" spans="2:2" x14ac:dyDescent="0.35">
      <c r="B328" s="25"/>
    </row>
    <row r="329" spans="2:2" x14ac:dyDescent="0.35">
      <c r="B329" s="25"/>
    </row>
    <row r="330" spans="2:2" x14ac:dyDescent="0.35">
      <c r="B330" s="25"/>
    </row>
    <row r="331" spans="2:2" x14ac:dyDescent="0.35">
      <c r="B331" s="25"/>
    </row>
    <row r="332" spans="2:2" x14ac:dyDescent="0.35">
      <c r="B332" s="25"/>
    </row>
    <row r="333" spans="2:2" x14ac:dyDescent="0.35">
      <c r="B333" s="25"/>
    </row>
    <row r="334" spans="2:2" x14ac:dyDescent="0.35">
      <c r="B334" s="25"/>
    </row>
    <row r="335" spans="2:2" x14ac:dyDescent="0.35">
      <c r="B335" s="25"/>
    </row>
    <row r="336" spans="2:2" x14ac:dyDescent="0.35">
      <c r="B336" s="25"/>
    </row>
    <row r="337" spans="2:2" x14ac:dyDescent="0.35">
      <c r="B337" s="25"/>
    </row>
    <row r="338" spans="2:2" x14ac:dyDescent="0.35">
      <c r="B338" s="25"/>
    </row>
    <row r="339" spans="2:2" x14ac:dyDescent="0.35">
      <c r="B339" s="25"/>
    </row>
    <row r="340" spans="2:2" x14ac:dyDescent="0.35">
      <c r="B340" s="25"/>
    </row>
    <row r="341" spans="2:2" x14ac:dyDescent="0.35">
      <c r="B341" s="25"/>
    </row>
    <row r="342" spans="2:2" x14ac:dyDescent="0.35">
      <c r="B342" s="25"/>
    </row>
    <row r="343" spans="2:2" x14ac:dyDescent="0.35">
      <c r="B343" s="25"/>
    </row>
    <row r="344" spans="2:2" x14ac:dyDescent="0.35">
      <c r="B344" s="25"/>
    </row>
    <row r="345" spans="2:2" x14ac:dyDescent="0.35">
      <c r="B345" s="25"/>
    </row>
    <row r="346" spans="2:2" x14ac:dyDescent="0.35">
      <c r="B346" s="25"/>
    </row>
    <row r="347" spans="2:2" x14ac:dyDescent="0.35">
      <c r="B347" s="25"/>
    </row>
    <row r="348" spans="2:2" x14ac:dyDescent="0.35">
      <c r="B348" s="25"/>
    </row>
    <row r="349" spans="2:2" x14ac:dyDescent="0.35">
      <c r="B349" s="25"/>
    </row>
    <row r="350" spans="2:2" x14ac:dyDescent="0.35">
      <c r="B350" s="25"/>
    </row>
    <row r="351" spans="2:2" x14ac:dyDescent="0.35">
      <c r="B351" s="25"/>
    </row>
    <row r="352" spans="2:2" x14ac:dyDescent="0.35">
      <c r="B352" s="25"/>
    </row>
    <row r="353" spans="2:2" x14ac:dyDescent="0.35">
      <c r="B353" s="25"/>
    </row>
    <row r="354" spans="2:2" x14ac:dyDescent="0.35">
      <c r="B354" s="25"/>
    </row>
    <row r="355" spans="2:2" x14ac:dyDescent="0.35">
      <c r="B355" s="25"/>
    </row>
    <row r="356" spans="2:2" x14ac:dyDescent="0.35">
      <c r="B356" s="25"/>
    </row>
    <row r="357" spans="2:2" x14ac:dyDescent="0.35">
      <c r="B357" s="25"/>
    </row>
    <row r="358" spans="2:2" x14ac:dyDescent="0.35">
      <c r="B358" s="25"/>
    </row>
    <row r="359" spans="2:2" x14ac:dyDescent="0.35">
      <c r="B359" s="25"/>
    </row>
    <row r="360" spans="2:2" x14ac:dyDescent="0.35">
      <c r="B360" s="25"/>
    </row>
    <row r="361" spans="2:2" x14ac:dyDescent="0.35">
      <c r="B361" s="25"/>
    </row>
    <row r="362" spans="2:2" x14ac:dyDescent="0.35">
      <c r="B362" s="25"/>
    </row>
    <row r="363" spans="2:2" x14ac:dyDescent="0.35">
      <c r="B363" s="25"/>
    </row>
    <row r="364" spans="2:2" x14ac:dyDescent="0.35">
      <c r="B364" s="25"/>
    </row>
    <row r="365" spans="2:2" x14ac:dyDescent="0.35">
      <c r="B365" s="25"/>
    </row>
    <row r="366" spans="2:2" x14ac:dyDescent="0.35">
      <c r="B366" s="25"/>
    </row>
    <row r="367" spans="2:2" x14ac:dyDescent="0.35">
      <c r="B367" s="25"/>
    </row>
    <row r="368" spans="2:2" x14ac:dyDescent="0.35">
      <c r="B368" s="25"/>
    </row>
    <row r="369" spans="2:2" x14ac:dyDescent="0.35">
      <c r="B369" s="25"/>
    </row>
    <row r="370" spans="2:2" x14ac:dyDescent="0.35">
      <c r="B370" s="25"/>
    </row>
    <row r="371" spans="2:2" x14ac:dyDescent="0.35">
      <c r="B371" s="25"/>
    </row>
    <row r="372" spans="2:2" x14ac:dyDescent="0.35">
      <c r="B372" s="25"/>
    </row>
    <row r="373" spans="2:2" x14ac:dyDescent="0.35">
      <c r="B373" s="25"/>
    </row>
    <row r="374" spans="2:2" x14ac:dyDescent="0.35">
      <c r="B374" s="25"/>
    </row>
    <row r="375" spans="2:2" x14ac:dyDescent="0.35">
      <c r="B375" s="25"/>
    </row>
    <row r="376" spans="2:2" x14ac:dyDescent="0.35">
      <c r="B376" s="25"/>
    </row>
    <row r="377" spans="2:2" x14ac:dyDescent="0.35">
      <c r="B377" s="25"/>
    </row>
    <row r="378" spans="2:2" x14ac:dyDescent="0.35">
      <c r="B378" s="25"/>
    </row>
    <row r="379" spans="2:2" x14ac:dyDescent="0.35">
      <c r="B379" s="25"/>
    </row>
    <row r="380" spans="2:2" x14ac:dyDescent="0.35">
      <c r="B380" s="25"/>
    </row>
    <row r="381" spans="2:2" x14ac:dyDescent="0.35">
      <c r="B381" s="25"/>
    </row>
    <row r="382" spans="2:2" x14ac:dyDescent="0.35">
      <c r="B382" s="25"/>
    </row>
    <row r="383" spans="2:2" x14ac:dyDescent="0.35">
      <c r="B383" s="25"/>
    </row>
    <row r="384" spans="2:2" x14ac:dyDescent="0.35">
      <c r="B384" s="25"/>
    </row>
    <row r="385" spans="2:2" x14ac:dyDescent="0.35">
      <c r="B385" s="25"/>
    </row>
    <row r="386" spans="2:2" x14ac:dyDescent="0.35">
      <c r="B386" s="25"/>
    </row>
    <row r="387" spans="2:2" x14ac:dyDescent="0.35">
      <c r="B387" s="25"/>
    </row>
    <row r="388" spans="2:2" x14ac:dyDescent="0.35">
      <c r="B388" s="25"/>
    </row>
    <row r="389" spans="2:2" x14ac:dyDescent="0.35">
      <c r="B389" s="25"/>
    </row>
    <row r="390" spans="2:2" x14ac:dyDescent="0.35">
      <c r="B390" s="25"/>
    </row>
    <row r="391" spans="2:2" x14ac:dyDescent="0.35">
      <c r="B391" s="25"/>
    </row>
    <row r="392" spans="2:2" x14ac:dyDescent="0.35">
      <c r="B392" s="25"/>
    </row>
    <row r="393" spans="2:2" x14ac:dyDescent="0.35">
      <c r="B393" s="25"/>
    </row>
    <row r="394" spans="2:2" x14ac:dyDescent="0.35">
      <c r="B394" s="25"/>
    </row>
    <row r="395" spans="2:2" x14ac:dyDescent="0.35">
      <c r="B395" s="25"/>
    </row>
    <row r="396" spans="2:2" x14ac:dyDescent="0.35">
      <c r="B396" s="25"/>
    </row>
    <row r="397" spans="2:2" x14ac:dyDescent="0.35">
      <c r="B397" s="25"/>
    </row>
    <row r="398" spans="2:2" x14ac:dyDescent="0.35">
      <c r="B398" s="25"/>
    </row>
    <row r="399" spans="2:2" x14ac:dyDescent="0.35">
      <c r="B399" s="25"/>
    </row>
    <row r="400" spans="2:2" x14ac:dyDescent="0.35">
      <c r="B400" s="25"/>
    </row>
    <row r="401" spans="2:2" x14ac:dyDescent="0.35">
      <c r="B401" s="25"/>
    </row>
    <row r="402" spans="2:2" x14ac:dyDescent="0.35">
      <c r="B402" s="25"/>
    </row>
    <row r="403" spans="2:2" x14ac:dyDescent="0.35">
      <c r="B403" s="25"/>
    </row>
    <row r="404" spans="2:2" x14ac:dyDescent="0.35">
      <c r="B404" s="25"/>
    </row>
    <row r="405" spans="2:2" x14ac:dyDescent="0.35">
      <c r="B405" s="25"/>
    </row>
    <row r="406" spans="2:2" x14ac:dyDescent="0.35">
      <c r="B406" s="25"/>
    </row>
    <row r="407" spans="2:2" x14ac:dyDescent="0.35">
      <c r="B407" s="25"/>
    </row>
    <row r="408" spans="2:2" x14ac:dyDescent="0.35">
      <c r="B408" s="25"/>
    </row>
    <row r="409" spans="2:2" x14ac:dyDescent="0.35">
      <c r="B409" s="25"/>
    </row>
    <row r="410" spans="2:2" x14ac:dyDescent="0.35">
      <c r="B410" s="25"/>
    </row>
    <row r="411" spans="2:2" x14ac:dyDescent="0.35">
      <c r="B411" s="25"/>
    </row>
    <row r="412" spans="2:2" x14ac:dyDescent="0.35">
      <c r="B412" s="25"/>
    </row>
    <row r="413" spans="2:2" x14ac:dyDescent="0.35">
      <c r="B413" s="25"/>
    </row>
    <row r="414" spans="2:2" x14ac:dyDescent="0.35">
      <c r="B414" s="25"/>
    </row>
    <row r="415" spans="2:2" x14ac:dyDescent="0.35">
      <c r="B415" s="25"/>
    </row>
    <row r="416" spans="2:2" x14ac:dyDescent="0.35">
      <c r="B416" s="25"/>
    </row>
    <row r="417" spans="2:2" x14ac:dyDescent="0.35">
      <c r="B417" s="25"/>
    </row>
    <row r="418" spans="2:2" x14ac:dyDescent="0.35">
      <c r="B418" s="25"/>
    </row>
    <row r="419" spans="2:2" x14ac:dyDescent="0.35">
      <c r="B419" s="25"/>
    </row>
    <row r="420" spans="2:2" x14ac:dyDescent="0.35">
      <c r="B420" s="25"/>
    </row>
    <row r="421" spans="2:2" x14ac:dyDescent="0.35">
      <c r="B421" s="25"/>
    </row>
    <row r="422" spans="2:2" x14ac:dyDescent="0.35">
      <c r="B422" s="25"/>
    </row>
    <row r="423" spans="2:2" x14ac:dyDescent="0.35">
      <c r="B423" s="25"/>
    </row>
    <row r="424" spans="2:2" x14ac:dyDescent="0.35">
      <c r="B424" s="25"/>
    </row>
    <row r="425" spans="2:2" x14ac:dyDescent="0.35">
      <c r="B425" s="25"/>
    </row>
    <row r="426" spans="2:2" x14ac:dyDescent="0.35">
      <c r="B426" s="25"/>
    </row>
    <row r="427" spans="2:2" x14ac:dyDescent="0.35">
      <c r="B427" s="25"/>
    </row>
    <row r="428" spans="2:2" x14ac:dyDescent="0.35">
      <c r="B428" s="25"/>
    </row>
    <row r="429" spans="2:2" x14ac:dyDescent="0.35">
      <c r="B429" s="25"/>
    </row>
    <row r="430" spans="2:2" x14ac:dyDescent="0.35">
      <c r="B430" s="25"/>
    </row>
    <row r="431" spans="2:2" x14ac:dyDescent="0.35">
      <c r="B431" s="25"/>
    </row>
    <row r="432" spans="2:2" x14ac:dyDescent="0.35">
      <c r="B432" s="25"/>
    </row>
    <row r="433" spans="2:2" x14ac:dyDescent="0.35">
      <c r="B433" s="25"/>
    </row>
    <row r="434" spans="2:2" x14ac:dyDescent="0.35">
      <c r="B434" s="25"/>
    </row>
    <row r="435" spans="2:2" x14ac:dyDescent="0.35">
      <c r="B435" s="25"/>
    </row>
    <row r="436" spans="2:2" x14ac:dyDescent="0.35">
      <c r="B436" s="25"/>
    </row>
    <row r="437" spans="2:2" x14ac:dyDescent="0.35">
      <c r="B437" s="25"/>
    </row>
    <row r="438" spans="2:2" x14ac:dyDescent="0.35">
      <c r="B438" s="25"/>
    </row>
    <row r="439" spans="2:2" x14ac:dyDescent="0.35">
      <c r="B439" s="25"/>
    </row>
    <row r="440" spans="2:2" x14ac:dyDescent="0.35">
      <c r="B440" s="25"/>
    </row>
    <row r="441" spans="2:2" x14ac:dyDescent="0.35">
      <c r="B441" s="25"/>
    </row>
    <row r="442" spans="2:2" x14ac:dyDescent="0.35">
      <c r="B442" s="25"/>
    </row>
    <row r="443" spans="2:2" x14ac:dyDescent="0.35">
      <c r="B443" s="25"/>
    </row>
    <row r="444" spans="2:2" x14ac:dyDescent="0.35">
      <c r="B444" s="25"/>
    </row>
    <row r="445" spans="2:2" x14ac:dyDescent="0.35">
      <c r="B445" s="25"/>
    </row>
    <row r="446" spans="2:2" x14ac:dyDescent="0.35">
      <c r="B446" s="25"/>
    </row>
    <row r="447" spans="2:2" x14ac:dyDescent="0.35">
      <c r="B447" s="25"/>
    </row>
    <row r="448" spans="2:2" x14ac:dyDescent="0.35">
      <c r="B448" s="25"/>
    </row>
    <row r="449" spans="2:2" x14ac:dyDescent="0.35">
      <c r="B449" s="25"/>
    </row>
    <row r="450" spans="2:2" x14ac:dyDescent="0.35">
      <c r="B450" s="25"/>
    </row>
    <row r="451" spans="2:2" x14ac:dyDescent="0.35">
      <c r="B451" s="25"/>
    </row>
    <row r="452" spans="2:2" x14ac:dyDescent="0.35">
      <c r="B452" s="25"/>
    </row>
    <row r="453" spans="2:2" x14ac:dyDescent="0.35">
      <c r="B453" s="25"/>
    </row>
    <row r="454" spans="2:2" x14ac:dyDescent="0.35">
      <c r="B454" s="25"/>
    </row>
    <row r="455" spans="2:2" x14ac:dyDescent="0.35">
      <c r="B455" s="25"/>
    </row>
    <row r="456" spans="2:2" x14ac:dyDescent="0.35">
      <c r="B456" s="25"/>
    </row>
    <row r="457" spans="2:2" x14ac:dyDescent="0.35">
      <c r="B457" s="25"/>
    </row>
    <row r="458" spans="2:2" x14ac:dyDescent="0.35">
      <c r="B458" s="25"/>
    </row>
    <row r="459" spans="2:2" x14ac:dyDescent="0.35">
      <c r="B459" s="25"/>
    </row>
    <row r="460" spans="2:2" x14ac:dyDescent="0.35">
      <c r="B460" s="25"/>
    </row>
    <row r="461" spans="2:2" x14ac:dyDescent="0.35">
      <c r="B461" s="25"/>
    </row>
    <row r="462" spans="2:2" x14ac:dyDescent="0.35">
      <c r="B462" s="25"/>
    </row>
    <row r="463" spans="2:2" x14ac:dyDescent="0.35">
      <c r="B463" s="25"/>
    </row>
    <row r="464" spans="2:2" x14ac:dyDescent="0.35">
      <c r="B464" s="25"/>
    </row>
    <row r="465" spans="2:2" x14ac:dyDescent="0.35">
      <c r="B465" s="25"/>
    </row>
    <row r="466" spans="2:2" x14ac:dyDescent="0.35">
      <c r="B466" s="25"/>
    </row>
    <row r="467" spans="2:2" x14ac:dyDescent="0.35">
      <c r="B467" s="25"/>
    </row>
    <row r="468" spans="2:2" x14ac:dyDescent="0.35">
      <c r="B468" s="25"/>
    </row>
    <row r="469" spans="2:2" x14ac:dyDescent="0.35">
      <c r="B469" s="25"/>
    </row>
    <row r="470" spans="2:2" x14ac:dyDescent="0.35">
      <c r="B470" s="25"/>
    </row>
    <row r="471" spans="2:2" x14ac:dyDescent="0.35">
      <c r="B471" s="25"/>
    </row>
    <row r="472" spans="2:2" x14ac:dyDescent="0.35">
      <c r="B472" s="25"/>
    </row>
    <row r="473" spans="2:2" x14ac:dyDescent="0.35">
      <c r="B473" s="25"/>
    </row>
    <row r="474" spans="2:2" x14ac:dyDescent="0.35">
      <c r="B474" s="25"/>
    </row>
    <row r="475" spans="2:2" x14ac:dyDescent="0.35">
      <c r="B475" s="25"/>
    </row>
    <row r="476" spans="2:2" x14ac:dyDescent="0.35">
      <c r="B476" s="25"/>
    </row>
    <row r="477" spans="2:2" x14ac:dyDescent="0.35">
      <c r="B477" s="25"/>
    </row>
    <row r="478" spans="2:2" x14ac:dyDescent="0.35">
      <c r="B478" s="25"/>
    </row>
    <row r="479" spans="2:2" x14ac:dyDescent="0.35">
      <c r="B479" s="25"/>
    </row>
    <row r="480" spans="2:2" x14ac:dyDescent="0.35">
      <c r="B480" s="25"/>
    </row>
    <row r="481" spans="2:2" x14ac:dyDescent="0.35">
      <c r="B481" s="25"/>
    </row>
    <row r="482" spans="2:2" x14ac:dyDescent="0.35">
      <c r="B482" s="25"/>
    </row>
    <row r="483" spans="2:2" x14ac:dyDescent="0.35">
      <c r="B483" s="25"/>
    </row>
    <row r="484" spans="2:2" x14ac:dyDescent="0.35">
      <c r="B484" s="25"/>
    </row>
    <row r="485" spans="2:2" x14ac:dyDescent="0.35">
      <c r="B485" s="25"/>
    </row>
    <row r="486" spans="2:2" x14ac:dyDescent="0.35">
      <c r="B486" s="25"/>
    </row>
    <row r="487" spans="2:2" x14ac:dyDescent="0.35">
      <c r="B487" s="25"/>
    </row>
    <row r="488" spans="2:2" x14ac:dyDescent="0.35">
      <c r="B488" s="25"/>
    </row>
    <row r="489" spans="2:2" x14ac:dyDescent="0.35">
      <c r="B489" s="25"/>
    </row>
    <row r="490" spans="2:2" x14ac:dyDescent="0.35">
      <c r="B490" s="25"/>
    </row>
    <row r="491" spans="2:2" x14ac:dyDescent="0.35">
      <c r="B491" s="25"/>
    </row>
    <row r="492" spans="2:2" x14ac:dyDescent="0.35">
      <c r="B492" s="25"/>
    </row>
    <row r="493" spans="2:2" x14ac:dyDescent="0.35">
      <c r="B493" s="25"/>
    </row>
    <row r="494" spans="2:2" x14ac:dyDescent="0.35">
      <c r="B494" s="25"/>
    </row>
    <row r="495" spans="2:2" x14ac:dyDescent="0.35">
      <c r="B495" s="25"/>
    </row>
    <row r="496" spans="2:2" x14ac:dyDescent="0.35">
      <c r="B496" s="25"/>
    </row>
    <row r="497" spans="2:2" x14ac:dyDescent="0.35">
      <c r="B497" s="25"/>
    </row>
    <row r="498" spans="2:2" x14ac:dyDescent="0.35">
      <c r="B498" s="25"/>
    </row>
    <row r="499" spans="2:2" x14ac:dyDescent="0.35">
      <c r="B499" s="25"/>
    </row>
    <row r="500" spans="2:2" x14ac:dyDescent="0.35">
      <c r="B500" s="25"/>
    </row>
    <row r="501" spans="2:2" x14ac:dyDescent="0.35">
      <c r="B501" s="25"/>
    </row>
    <row r="502" spans="2:2" x14ac:dyDescent="0.35">
      <c r="B502" s="25"/>
    </row>
    <row r="503" spans="2:2" x14ac:dyDescent="0.35">
      <c r="B503" s="25"/>
    </row>
    <row r="504" spans="2:2" x14ac:dyDescent="0.35">
      <c r="B504" s="25"/>
    </row>
    <row r="505" spans="2:2" x14ac:dyDescent="0.35">
      <c r="B505" s="25"/>
    </row>
    <row r="506" spans="2:2" x14ac:dyDescent="0.35">
      <c r="B506" s="25"/>
    </row>
    <row r="507" spans="2:2" x14ac:dyDescent="0.35">
      <c r="B507" s="25"/>
    </row>
  </sheetData>
  <sheetProtection sheet="1" objects="1" scenarios="1"/>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8:E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107950</xdr:colOff>
                    <xdr:row>5</xdr:row>
                    <xdr:rowOff>241300</xdr:rowOff>
                  </from>
                  <to>
                    <xdr:col>1</xdr:col>
                    <xdr:colOff>393700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4</xdr:col>
                    <xdr:colOff>1079500</xdr:colOff>
                    <xdr:row>6</xdr:row>
                    <xdr:rowOff>203200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showRowColHeaders="0" zoomScale="60" zoomScaleNormal="60" zoomScaleSheetLayoutView="100" workbookViewId="0">
      <selection activeCell="K9" sqref="K9"/>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8" t="s">
        <v>169</v>
      </c>
      <c r="B1" s="108"/>
      <c r="C1" s="21"/>
      <c r="D1" s="21"/>
      <c r="E1" s="21"/>
      <c r="F1" s="21"/>
      <c r="G1" s="21"/>
    </row>
    <row r="2" spans="1:7" x14ac:dyDescent="0.35">
      <c r="A2" s="14"/>
      <c r="B2" s="14"/>
    </row>
    <row r="3" spans="1:7" ht="18.75" customHeight="1" thickBot="1" x14ac:dyDescent="0.4">
      <c r="A3" s="109" t="s">
        <v>168</v>
      </c>
      <c r="B3" s="109"/>
      <c r="C3" s="46"/>
      <c r="D3" s="46"/>
      <c r="E3" s="46"/>
      <c r="F3" s="46"/>
      <c r="G3" s="47"/>
    </row>
    <row r="4" spans="1:7" ht="3" customHeight="1" x14ac:dyDescent="0.35">
      <c r="A4" s="14"/>
      <c r="B4" s="14"/>
    </row>
    <row r="5" spans="1:7" s="48" customFormat="1" ht="18.75" customHeight="1" thickBot="1" x14ac:dyDescent="0.4">
      <c r="B5" s="83"/>
    </row>
    <row r="6" spans="1:7" ht="5.25" customHeight="1" thickTop="1" x14ac:dyDescent="0.35">
      <c r="A6" s="14"/>
      <c r="B6" s="14"/>
    </row>
    <row r="7" spans="1:7" s="49" customFormat="1" ht="30" customHeight="1" x14ac:dyDescent="0.35">
      <c r="A7" s="81"/>
      <c r="B7" s="104" t="s">
        <v>199</v>
      </c>
    </row>
    <row r="8" spans="1:7" s="49" customFormat="1" x14ac:dyDescent="0.35">
      <c r="A8" s="81"/>
      <c r="B8" s="82"/>
    </row>
    <row r="9" spans="1:7" s="49" customFormat="1" ht="409.6" customHeight="1" x14ac:dyDescent="0.35">
      <c r="A9" s="81"/>
      <c r="B9" s="121" t="s">
        <v>197</v>
      </c>
    </row>
    <row r="10" spans="1:7" s="49" customFormat="1" ht="15.5" customHeight="1" x14ac:dyDescent="0.35">
      <c r="B10" s="50"/>
    </row>
    <row r="11" spans="1:7" s="49" customFormat="1" ht="143" customHeight="1" x14ac:dyDescent="0.35">
      <c r="A11" s="105"/>
      <c r="B11" s="106" t="s">
        <v>198</v>
      </c>
    </row>
    <row r="12" spans="1:7" s="49" customFormat="1" x14ac:dyDescent="0.35">
      <c r="B12" s="50"/>
    </row>
    <row r="13" spans="1:7" s="49" customFormat="1" ht="33" customHeight="1" x14ac:dyDescent="0.35">
      <c r="B13" s="50"/>
    </row>
    <row r="14" spans="1:7" x14ac:dyDescent="0.35">
      <c r="B14" s="50"/>
    </row>
    <row r="15" spans="1:7" x14ac:dyDescent="0.35">
      <c r="B15" s="50"/>
    </row>
    <row r="16" spans="1:7" x14ac:dyDescent="0.35">
      <c r="B16" s="50"/>
    </row>
    <row r="17" spans="2:2" x14ac:dyDescent="0.35">
      <c r="B17" s="50"/>
    </row>
    <row r="18" spans="2:2" x14ac:dyDescent="0.35">
      <c r="B18" s="50"/>
    </row>
    <row r="19" spans="2:2" x14ac:dyDescent="0.35">
      <c r="B19" s="50"/>
    </row>
    <row r="20" spans="2:2" x14ac:dyDescent="0.35">
      <c r="B20" s="50"/>
    </row>
    <row r="21" spans="2:2" x14ac:dyDescent="0.35">
      <c r="B21" s="50"/>
    </row>
    <row r="22" spans="2:2" x14ac:dyDescent="0.35">
      <c r="B22" s="50"/>
    </row>
    <row r="23" spans="2:2" x14ac:dyDescent="0.35">
      <c r="B23" s="50"/>
    </row>
    <row r="24" spans="2:2" x14ac:dyDescent="0.35">
      <c r="B24" s="50"/>
    </row>
    <row r="25" spans="2:2" s="48" customFormat="1" ht="18.75" customHeight="1" x14ac:dyDescent="0.35">
      <c r="B25" s="50"/>
    </row>
    <row r="26" spans="2:2" x14ac:dyDescent="0.35">
      <c r="B26" s="50"/>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style="84" customWidth="1"/>
    <col min="2" max="2" width="109" style="84" customWidth="1"/>
    <col min="3" max="3" width="4.1796875" style="1" customWidth="1"/>
    <col min="4" max="16384" width="11.453125" style="1"/>
  </cols>
  <sheetData>
    <row r="1" spans="1:7" ht="48.75" customHeight="1" x14ac:dyDescent="0.35">
      <c r="A1" s="110" t="s">
        <v>163</v>
      </c>
      <c r="B1" s="110"/>
      <c r="C1" s="15"/>
      <c r="D1" s="15"/>
      <c r="E1" s="15"/>
      <c r="F1" s="15"/>
      <c r="G1" s="15"/>
    </row>
    <row r="3" spans="1:7" ht="18.75" customHeight="1" thickBot="1" x14ac:dyDescent="0.4">
      <c r="A3" s="111" t="s">
        <v>84</v>
      </c>
      <c r="B3" s="112"/>
      <c r="C3" s="16"/>
      <c r="D3" s="16"/>
      <c r="E3" s="16"/>
      <c r="F3" s="16"/>
      <c r="G3" s="17"/>
    </row>
    <row r="4" spans="1:7" ht="3" customHeight="1" x14ac:dyDescent="0.35"/>
    <row r="5" spans="1:7" s="18" customFormat="1" ht="18.75" customHeight="1" thickBot="1" x14ac:dyDescent="0.4">
      <c r="B5" s="83" t="s">
        <v>85</v>
      </c>
    </row>
    <row r="6" spans="1:7" ht="5.25" customHeight="1" thickTop="1" x14ac:dyDescent="0.35"/>
    <row r="7" spans="1:7" s="19" customFormat="1" x14ac:dyDescent="0.35">
      <c r="A7" s="85"/>
      <c r="B7" s="86" t="s">
        <v>86</v>
      </c>
    </row>
    <row r="8" spans="1:7" s="19" customFormat="1" x14ac:dyDescent="0.35">
      <c r="A8" s="85"/>
      <c r="B8" s="86" t="s">
        <v>87</v>
      </c>
    </row>
    <row r="9" spans="1:7" s="19" customFormat="1" x14ac:dyDescent="0.35">
      <c r="A9" s="85"/>
      <c r="B9" s="86" t="s">
        <v>88</v>
      </c>
    </row>
    <row r="10" spans="1:7" s="19" customFormat="1" x14ac:dyDescent="0.35">
      <c r="A10" s="85"/>
      <c r="B10" s="86" t="s">
        <v>89</v>
      </c>
    </row>
    <row r="11" spans="1:7" s="19" customFormat="1" x14ac:dyDescent="0.35">
      <c r="A11" s="85"/>
      <c r="B11" s="86" t="s">
        <v>90</v>
      </c>
    </row>
    <row r="12" spans="1:7" s="19" customFormat="1" x14ac:dyDescent="0.35">
      <c r="A12" s="85"/>
      <c r="B12" s="86"/>
    </row>
    <row r="13" spans="1:7" s="18" customFormat="1" ht="18.75" customHeight="1" thickBot="1" x14ac:dyDescent="0.4">
      <c r="B13" s="90" t="s">
        <v>91</v>
      </c>
    </row>
    <row r="14" spans="1:7" ht="5.25" customHeight="1" thickTop="1" x14ac:dyDescent="0.35"/>
    <row r="15" spans="1:7" s="20" customFormat="1" ht="32.25" customHeight="1" x14ac:dyDescent="0.35">
      <c r="A15" s="87"/>
      <c r="B15" s="88" t="s">
        <v>170</v>
      </c>
    </row>
    <row r="16" spans="1:7" s="20" customFormat="1" ht="32.25" customHeight="1" x14ac:dyDescent="0.35">
      <c r="A16" s="87"/>
      <c r="B16" s="88" t="s">
        <v>171</v>
      </c>
    </row>
    <row r="17" spans="1:2" s="20" customFormat="1" ht="32.25" customHeight="1" x14ac:dyDescent="0.35">
      <c r="A17" s="87"/>
      <c r="B17" s="88" t="s">
        <v>172</v>
      </c>
    </row>
    <row r="18" spans="1:2" s="20" customFormat="1" ht="32.25" customHeight="1" x14ac:dyDescent="0.35">
      <c r="A18" s="87"/>
      <c r="B18" s="88" t="s">
        <v>173</v>
      </c>
    </row>
    <row r="19" spans="1:2" s="20" customFormat="1" ht="32.25" customHeight="1" x14ac:dyDescent="0.35">
      <c r="A19" s="87"/>
      <c r="B19" s="88" t="s">
        <v>174</v>
      </c>
    </row>
    <row r="20" spans="1:2" s="20" customFormat="1" ht="32.25" customHeight="1" x14ac:dyDescent="0.35">
      <c r="A20" s="87"/>
      <c r="B20" s="88" t="s">
        <v>175</v>
      </c>
    </row>
    <row r="21" spans="1:2" s="20" customFormat="1" ht="32.25" customHeight="1" x14ac:dyDescent="0.35">
      <c r="A21" s="87"/>
      <c r="B21" s="88" t="s">
        <v>176</v>
      </c>
    </row>
    <row r="22" spans="1:2" s="20" customFormat="1" ht="32.25" customHeight="1" x14ac:dyDescent="0.35">
      <c r="A22" s="87"/>
      <c r="B22" s="88" t="s">
        <v>177</v>
      </c>
    </row>
    <row r="23" spans="1:2" s="20" customFormat="1" ht="32.25" customHeight="1" x14ac:dyDescent="0.35">
      <c r="A23" s="87"/>
      <c r="B23" s="88" t="s">
        <v>178</v>
      </c>
    </row>
    <row r="24" spans="1:2" s="20" customFormat="1" ht="32.25" customHeight="1" x14ac:dyDescent="0.35">
      <c r="A24" s="87"/>
      <c r="B24" s="88" t="s">
        <v>179</v>
      </c>
    </row>
    <row r="25" spans="1:2" s="20" customFormat="1" ht="32.25" customHeight="1" x14ac:dyDescent="0.35">
      <c r="A25" s="87"/>
      <c r="B25" s="88" t="s">
        <v>180</v>
      </c>
    </row>
    <row r="26" spans="1:2" s="18" customFormat="1" ht="18.75" customHeight="1" thickBot="1" x14ac:dyDescent="0.4">
      <c r="B26" s="90" t="s">
        <v>92</v>
      </c>
    </row>
    <row r="27" spans="1:2" ht="5.25" customHeight="1" thickTop="1" x14ac:dyDescent="0.35"/>
    <row r="28" spans="1:2" s="19" customFormat="1" ht="25.5" customHeight="1" x14ac:dyDescent="0.35">
      <c r="A28" s="85"/>
      <c r="B28" s="86" t="s">
        <v>181</v>
      </c>
    </row>
    <row r="29" spans="1:2" s="19" customFormat="1" ht="25.5" customHeight="1" x14ac:dyDescent="0.35">
      <c r="A29" s="85"/>
      <c r="B29" s="86" t="s">
        <v>182</v>
      </c>
    </row>
    <row r="30" spans="1:2" s="19" customFormat="1" ht="25.5" customHeight="1" x14ac:dyDescent="0.35">
      <c r="A30" s="85"/>
      <c r="B30" s="86" t="s">
        <v>183</v>
      </c>
    </row>
    <row r="31" spans="1:2" s="19" customFormat="1" ht="25.5" customHeight="1" x14ac:dyDescent="0.35">
      <c r="A31" s="85"/>
      <c r="B31" s="86" t="s">
        <v>184</v>
      </c>
    </row>
    <row r="32" spans="1:2" s="19" customFormat="1" ht="25.5" customHeight="1" x14ac:dyDescent="0.35">
      <c r="A32" s="85"/>
      <c r="B32" s="86" t="s">
        <v>185</v>
      </c>
    </row>
    <row r="33" spans="1:2" s="19" customFormat="1" ht="34.5" customHeight="1" x14ac:dyDescent="0.35">
      <c r="A33" s="85"/>
      <c r="B33" s="86" t="s">
        <v>186</v>
      </c>
    </row>
    <row r="34" spans="1:2" s="19" customFormat="1" ht="25.5" customHeight="1" x14ac:dyDescent="0.35">
      <c r="A34" s="85"/>
      <c r="B34" s="86" t="s">
        <v>187</v>
      </c>
    </row>
    <row r="35" spans="1:2" s="19" customFormat="1" ht="25.5" customHeight="1" x14ac:dyDescent="0.35">
      <c r="A35" s="85"/>
      <c r="B35" s="86" t="s">
        <v>188</v>
      </c>
    </row>
    <row r="36" spans="1:2" ht="21" customHeight="1" x14ac:dyDescent="0.35">
      <c r="B36" s="89" t="s">
        <v>93</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113" t="s">
        <v>164</v>
      </c>
      <c r="B1" s="113"/>
      <c r="C1" s="113"/>
      <c r="D1" s="113"/>
      <c r="E1" s="113"/>
      <c r="F1" s="113"/>
      <c r="G1" s="113"/>
      <c r="H1" s="113"/>
      <c r="I1" s="113"/>
      <c r="J1" s="113"/>
      <c r="K1" s="21"/>
      <c r="L1" s="21"/>
    </row>
    <row r="3" spans="1:12" ht="18.75" customHeight="1" thickBot="1" x14ac:dyDescent="0.4">
      <c r="A3" s="114" t="s">
        <v>162</v>
      </c>
      <c r="B3" s="115"/>
      <c r="C3" s="115"/>
      <c r="D3" s="115"/>
      <c r="E3" s="115"/>
      <c r="F3" s="115"/>
      <c r="G3" s="115"/>
      <c r="H3" s="115"/>
      <c r="I3" s="115"/>
      <c r="J3" s="115"/>
      <c r="K3" s="17"/>
      <c r="L3" s="17"/>
    </row>
    <row r="4" spans="1:12" ht="20.5" customHeight="1" x14ac:dyDescent="0.35"/>
    <row r="5" spans="1:12" ht="15" customHeight="1" x14ac:dyDescent="0.35">
      <c r="B5" s="116" t="s">
        <v>196</v>
      </c>
      <c r="C5" s="116"/>
      <c r="D5" s="116"/>
      <c r="E5" s="116"/>
      <c r="F5" s="116"/>
      <c r="G5" s="116"/>
      <c r="H5" s="116"/>
      <c r="I5" s="116"/>
    </row>
    <row r="6" spans="1:12" ht="14.5" customHeight="1" x14ac:dyDescent="0.35">
      <c r="B6" s="116"/>
      <c r="C6" s="116"/>
      <c r="D6" s="116"/>
      <c r="E6" s="116"/>
      <c r="F6" s="116"/>
      <c r="G6" s="116"/>
      <c r="H6" s="116"/>
      <c r="I6" s="116"/>
    </row>
    <row r="7" spans="1:12" ht="14.5" customHeight="1" x14ac:dyDescent="0.35">
      <c r="B7" s="116"/>
      <c r="C7" s="116"/>
      <c r="D7" s="116"/>
      <c r="E7" s="116"/>
      <c r="F7" s="116"/>
      <c r="G7" s="116"/>
      <c r="H7" s="116"/>
      <c r="I7" s="116"/>
    </row>
    <row r="8" spans="1:12" ht="14.5" customHeight="1" x14ac:dyDescent="0.35">
      <c r="B8" s="116"/>
      <c r="C8" s="116"/>
      <c r="D8" s="116"/>
      <c r="E8" s="116"/>
      <c r="F8" s="116"/>
      <c r="G8" s="116"/>
      <c r="H8" s="116"/>
      <c r="I8" s="116"/>
    </row>
    <row r="9" spans="1:12" ht="14.5" customHeight="1" x14ac:dyDescent="0.35">
      <c r="B9" s="116"/>
      <c r="C9" s="116"/>
      <c r="D9" s="116"/>
      <c r="E9" s="116"/>
      <c r="F9" s="116"/>
      <c r="G9" s="116"/>
      <c r="H9" s="116"/>
      <c r="I9" s="116"/>
    </row>
    <row r="10" spans="1:12" ht="14.5" customHeight="1" x14ac:dyDescent="0.35">
      <c r="B10" s="116"/>
      <c r="C10" s="116"/>
      <c r="D10" s="116"/>
      <c r="E10" s="116"/>
      <c r="F10" s="116"/>
      <c r="G10" s="116"/>
      <c r="H10" s="116"/>
      <c r="I10" s="116"/>
    </row>
    <row r="11" spans="1:12" ht="14.5" customHeight="1" x14ac:dyDescent="0.35">
      <c r="B11" s="116"/>
      <c r="C11" s="116"/>
      <c r="D11" s="116"/>
      <c r="E11" s="116"/>
      <c r="F11" s="116"/>
      <c r="G11" s="116"/>
      <c r="H11" s="116"/>
      <c r="I11" s="116"/>
    </row>
    <row r="12" spans="1:12" ht="14.5" customHeight="1" x14ac:dyDescent="0.35">
      <c r="B12" s="116"/>
      <c r="C12" s="116"/>
      <c r="D12" s="116"/>
      <c r="E12" s="116"/>
      <c r="F12" s="116"/>
      <c r="G12" s="116"/>
      <c r="H12" s="116"/>
      <c r="I12" s="116"/>
    </row>
    <row r="13" spans="1:12" ht="14.5" customHeight="1" x14ac:dyDescent="0.35">
      <c r="B13" s="116"/>
      <c r="C13" s="116"/>
      <c r="D13" s="116"/>
      <c r="E13" s="116"/>
      <c r="F13" s="116"/>
      <c r="G13" s="116"/>
      <c r="H13" s="116"/>
      <c r="I13" s="116"/>
    </row>
    <row r="14" spans="1:12" ht="14.5" customHeight="1" x14ac:dyDescent="0.35">
      <c r="B14" s="116"/>
      <c r="C14" s="116"/>
      <c r="D14" s="116"/>
      <c r="E14" s="116"/>
      <c r="F14" s="116"/>
      <c r="G14" s="116"/>
      <c r="H14" s="116"/>
      <c r="I14" s="116"/>
    </row>
    <row r="15" spans="1:12" ht="14.5" customHeight="1" x14ac:dyDescent="0.35">
      <c r="B15" s="116"/>
      <c r="C15" s="116"/>
      <c r="D15" s="116"/>
      <c r="E15" s="116"/>
      <c r="F15" s="116"/>
      <c r="G15" s="116"/>
      <c r="H15" s="116"/>
      <c r="I15" s="116"/>
    </row>
    <row r="16" spans="1:12" ht="14.5" customHeight="1" x14ac:dyDescent="0.35">
      <c r="B16" s="116"/>
      <c r="C16" s="116"/>
      <c r="D16" s="116"/>
      <c r="E16" s="116"/>
      <c r="F16" s="116"/>
      <c r="G16" s="116"/>
      <c r="H16" s="116"/>
      <c r="I16" s="116"/>
    </row>
    <row r="17" spans="2:9" ht="14.5" customHeight="1" x14ac:dyDescent="0.35">
      <c r="B17" s="116"/>
      <c r="C17" s="116"/>
      <c r="D17" s="116"/>
      <c r="E17" s="116"/>
      <c r="F17" s="116"/>
      <c r="G17" s="116"/>
      <c r="H17" s="116"/>
      <c r="I17" s="116"/>
    </row>
    <row r="18" spans="2:9" ht="14.5" customHeight="1" x14ac:dyDescent="0.35">
      <c r="B18" s="116"/>
      <c r="C18" s="116"/>
      <c r="D18" s="116"/>
      <c r="E18" s="116"/>
      <c r="F18" s="116"/>
      <c r="G18" s="116"/>
      <c r="H18" s="116"/>
      <c r="I18" s="116"/>
    </row>
    <row r="19" spans="2:9" ht="14.5" customHeight="1" x14ac:dyDescent="0.35">
      <c r="B19" s="116"/>
      <c r="C19" s="116"/>
      <c r="D19" s="116"/>
      <c r="E19" s="116"/>
      <c r="F19" s="116"/>
      <c r="G19" s="116"/>
      <c r="H19" s="116"/>
      <c r="I19" s="116"/>
    </row>
    <row r="20" spans="2:9" ht="14.5" customHeight="1" x14ac:dyDescent="0.35">
      <c r="B20" s="116"/>
      <c r="C20" s="116"/>
      <c r="D20" s="116"/>
      <c r="E20" s="116"/>
      <c r="F20" s="116"/>
      <c r="G20" s="116"/>
      <c r="H20" s="116"/>
      <c r="I20" s="116"/>
    </row>
    <row r="21" spans="2:9" ht="14.5" customHeight="1" x14ac:dyDescent="0.35">
      <c r="B21" s="116"/>
      <c r="C21" s="116"/>
      <c r="D21" s="116"/>
      <c r="E21" s="116"/>
      <c r="F21" s="116"/>
      <c r="G21" s="116"/>
      <c r="H21" s="116"/>
      <c r="I21" s="116"/>
    </row>
    <row r="22" spans="2:9" ht="14.5" customHeight="1" x14ac:dyDescent="0.35">
      <c r="B22" s="116"/>
      <c r="C22" s="116"/>
      <c r="D22" s="116"/>
      <c r="E22" s="116"/>
      <c r="F22" s="116"/>
      <c r="G22" s="116"/>
      <c r="H22" s="116"/>
      <c r="I22" s="116"/>
    </row>
    <row r="23" spans="2:9" ht="14.5" customHeight="1" x14ac:dyDescent="0.35">
      <c r="B23" s="116"/>
      <c r="C23" s="116"/>
      <c r="D23" s="116"/>
      <c r="E23" s="116"/>
      <c r="F23" s="116"/>
      <c r="G23" s="116"/>
      <c r="H23" s="116"/>
      <c r="I23" s="116"/>
    </row>
    <row r="24" spans="2:9" ht="14.5" customHeight="1" x14ac:dyDescent="0.35">
      <c r="B24" s="116"/>
      <c r="C24" s="116"/>
      <c r="D24" s="116"/>
      <c r="E24" s="116"/>
      <c r="F24" s="116"/>
      <c r="G24" s="116"/>
      <c r="H24" s="116"/>
      <c r="I24" s="116"/>
    </row>
    <row r="25" spans="2:9" ht="14.5" customHeight="1" x14ac:dyDescent="0.35">
      <c r="B25" s="116"/>
      <c r="C25" s="116"/>
      <c r="D25" s="116"/>
      <c r="E25" s="116"/>
      <c r="F25" s="116"/>
      <c r="G25" s="116"/>
      <c r="H25" s="116"/>
      <c r="I25" s="116"/>
    </row>
    <row r="26" spans="2:9" ht="14.5" customHeight="1" x14ac:dyDescent="0.35">
      <c r="B26" s="116"/>
      <c r="C26" s="116"/>
      <c r="D26" s="116"/>
      <c r="E26" s="116"/>
      <c r="F26" s="116"/>
      <c r="G26" s="116"/>
      <c r="H26" s="116"/>
      <c r="I26" s="116"/>
    </row>
    <row r="27" spans="2:9" ht="14.5" customHeight="1" x14ac:dyDescent="0.35">
      <c r="B27" s="116"/>
      <c r="C27" s="116"/>
      <c r="D27" s="116"/>
      <c r="E27" s="116"/>
      <c r="F27" s="116"/>
      <c r="G27" s="116"/>
      <c r="H27" s="116"/>
      <c r="I27" s="116"/>
    </row>
    <row r="28" spans="2:9" ht="14.5" customHeight="1" x14ac:dyDescent="0.35">
      <c r="B28" s="116"/>
      <c r="C28" s="116"/>
      <c r="D28" s="116"/>
      <c r="E28" s="116"/>
      <c r="F28" s="116"/>
      <c r="G28" s="116"/>
      <c r="H28" s="116"/>
      <c r="I28" s="116"/>
    </row>
    <row r="29" spans="2:9" ht="14.5" customHeight="1" x14ac:dyDescent="0.35">
      <c r="B29" s="116"/>
      <c r="C29" s="116"/>
      <c r="D29" s="116"/>
      <c r="E29" s="116"/>
      <c r="F29" s="116"/>
      <c r="G29" s="116"/>
      <c r="H29" s="116"/>
      <c r="I29" s="116"/>
    </row>
    <row r="30" spans="2:9" ht="14.5" customHeight="1" x14ac:dyDescent="0.35">
      <c r="B30" s="116"/>
      <c r="C30" s="116"/>
      <c r="D30" s="116"/>
      <c r="E30" s="116"/>
      <c r="F30" s="116"/>
      <c r="G30" s="116"/>
      <c r="H30" s="116"/>
      <c r="I30" s="116"/>
    </row>
    <row r="31" spans="2:9" ht="14.5" customHeight="1" x14ac:dyDescent="0.35">
      <c r="B31" s="116"/>
      <c r="C31" s="116"/>
      <c r="D31" s="116"/>
      <c r="E31" s="116"/>
      <c r="F31" s="116"/>
      <c r="G31" s="116"/>
      <c r="H31" s="116"/>
      <c r="I31" s="116"/>
    </row>
    <row r="32" spans="2:9" ht="14.5" customHeight="1" x14ac:dyDescent="0.35">
      <c r="B32" s="116"/>
      <c r="C32" s="116"/>
      <c r="D32" s="116"/>
      <c r="E32" s="116"/>
      <c r="F32" s="116"/>
      <c r="G32" s="116"/>
      <c r="H32" s="116"/>
      <c r="I32" s="116"/>
    </row>
    <row r="33" spans="2:9" ht="14.5" customHeight="1" x14ac:dyDescent="0.35">
      <c r="B33" s="116"/>
      <c r="C33" s="116"/>
      <c r="D33" s="116"/>
      <c r="E33" s="116"/>
      <c r="F33" s="116"/>
      <c r="G33" s="116"/>
      <c r="H33" s="116"/>
      <c r="I33" s="116"/>
    </row>
    <row r="34" spans="2:9" ht="14.5" customHeight="1" x14ac:dyDescent="0.35">
      <c r="B34" s="116"/>
      <c r="C34" s="116"/>
      <c r="D34" s="116"/>
      <c r="E34" s="116"/>
      <c r="F34" s="116"/>
      <c r="G34" s="116"/>
      <c r="H34" s="116"/>
      <c r="I34" s="116"/>
    </row>
    <row r="35" spans="2:9" ht="14.5" customHeight="1" x14ac:dyDescent="0.35">
      <c r="B35" s="116"/>
      <c r="C35" s="116"/>
      <c r="D35" s="116"/>
      <c r="E35" s="116"/>
      <c r="F35" s="116"/>
      <c r="G35" s="116"/>
      <c r="H35" s="116"/>
      <c r="I35" s="116"/>
    </row>
    <row r="36" spans="2:9" ht="14.5" customHeight="1" x14ac:dyDescent="0.35">
      <c r="B36" s="116"/>
      <c r="C36" s="116"/>
      <c r="D36" s="116"/>
      <c r="E36" s="116"/>
      <c r="F36" s="116"/>
      <c r="G36" s="116"/>
      <c r="H36" s="116"/>
      <c r="I36" s="116"/>
    </row>
    <row r="37" spans="2:9" ht="14.5" customHeight="1" x14ac:dyDescent="0.35">
      <c r="B37" s="116"/>
      <c r="C37" s="116"/>
      <c r="D37" s="116"/>
      <c r="E37" s="116"/>
      <c r="F37" s="116"/>
      <c r="G37" s="116"/>
      <c r="H37" s="116"/>
      <c r="I37" s="116"/>
    </row>
    <row r="38" spans="2:9" ht="14.5" customHeight="1" x14ac:dyDescent="0.35">
      <c r="B38" s="116"/>
      <c r="C38" s="116"/>
      <c r="D38" s="116"/>
      <c r="E38" s="116"/>
      <c r="F38" s="116"/>
      <c r="G38" s="116"/>
      <c r="H38" s="116"/>
      <c r="I38" s="116"/>
    </row>
    <row r="39" spans="2:9" ht="14.5" customHeight="1" x14ac:dyDescent="0.35">
      <c r="B39" s="116"/>
      <c r="C39" s="116"/>
      <c r="D39" s="116"/>
      <c r="E39" s="116"/>
      <c r="F39" s="116"/>
      <c r="G39" s="116"/>
      <c r="H39" s="116"/>
      <c r="I39" s="116"/>
    </row>
    <row r="40" spans="2:9" ht="170" customHeight="1" x14ac:dyDescent="0.35">
      <c r="B40" s="116"/>
      <c r="C40" s="116"/>
      <c r="D40" s="116"/>
      <c r="E40" s="116"/>
      <c r="F40" s="116"/>
      <c r="G40" s="116"/>
      <c r="H40" s="116"/>
      <c r="I40" s="116"/>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zoomScale="70" zoomScaleNormal="70" workbookViewId="0">
      <pane xSplit="3" ySplit="2" topLeftCell="D42" activePane="bottomRight" state="frozen"/>
      <selection activeCell="E32" sqref="E32"/>
      <selection pane="topRight" activeCell="E32" sqref="E32"/>
      <selection pane="bottomLeft" activeCell="E32" sqref="E32"/>
      <selection pane="bottomRight" activeCell="E32" sqref="E32"/>
    </sheetView>
  </sheetViews>
  <sheetFormatPr baseColWidth="10" defaultColWidth="11.453125" defaultRowHeight="14.5" x14ac:dyDescent="0.35"/>
  <cols>
    <col min="1" max="1" width="48.81640625" style="10" bestFit="1" customWidth="1"/>
    <col min="2" max="2" width="28.81640625" style="10" customWidth="1"/>
    <col min="3" max="3" width="22" style="10" bestFit="1" customWidth="1"/>
    <col min="4" max="12" width="14.1796875" style="12" bestFit="1" customWidth="1"/>
    <col min="13" max="16384" width="11.453125" style="10"/>
  </cols>
  <sheetData>
    <row r="2" spans="1:15" x14ac:dyDescent="0.35">
      <c r="B2" s="10">
        <v>0</v>
      </c>
      <c r="C2" s="10">
        <v>0</v>
      </c>
      <c r="D2" s="12" t="s">
        <v>192</v>
      </c>
      <c r="E2" s="12" t="s">
        <v>193</v>
      </c>
      <c r="F2" s="26" t="s">
        <v>194</v>
      </c>
      <c r="G2" s="26" t="s">
        <v>195</v>
      </c>
      <c r="H2" s="26">
        <v>0</v>
      </c>
      <c r="I2" s="26">
        <v>0</v>
      </c>
      <c r="J2" s="26">
        <v>0</v>
      </c>
      <c r="K2" s="26">
        <v>0</v>
      </c>
      <c r="L2" s="26">
        <v>0</v>
      </c>
      <c r="M2" s="11"/>
    </row>
    <row r="3" spans="1:15" x14ac:dyDescent="0.35">
      <c r="A3" s="10" t="str">
        <f>B3&amp;C3</f>
        <v>VOLUMEN (miles Consumiciones)TotalAlimentacion</v>
      </c>
      <c r="B3" s="10" t="s">
        <v>96</v>
      </c>
      <c r="C3" s="10" t="s">
        <v>157</v>
      </c>
      <c r="D3" s="12">
        <v>17026880</v>
      </c>
      <c r="E3" s="12">
        <v>10912260</v>
      </c>
      <c r="F3" s="12">
        <v>12301550</v>
      </c>
      <c r="G3" s="12">
        <v>13068330</v>
      </c>
      <c r="H3" s="12">
        <v>0</v>
      </c>
      <c r="I3" s="12">
        <v>0</v>
      </c>
      <c r="J3" s="12">
        <v>0</v>
      </c>
      <c r="K3" s="12">
        <v>0</v>
      </c>
      <c r="L3" s="12">
        <v>0</v>
      </c>
      <c r="M3" s="12"/>
      <c r="N3" s="12"/>
      <c r="O3" s="12"/>
    </row>
    <row r="4" spans="1:15" x14ac:dyDescent="0.35">
      <c r="A4" s="10" t="str">
        <f>B3&amp;C4</f>
        <v>VOLUMEN (miles Consumiciones).T.Alimentos TOTAL ING</v>
      </c>
      <c r="B4" s="10">
        <v>0</v>
      </c>
      <c r="C4" s="10" t="s">
        <v>107</v>
      </c>
      <c r="D4" s="12">
        <v>6211832</v>
      </c>
      <c r="E4" s="12">
        <v>4227651</v>
      </c>
      <c r="F4" s="12">
        <v>4909532</v>
      </c>
      <c r="G4" s="12">
        <v>5146555</v>
      </c>
      <c r="H4" s="12">
        <v>0</v>
      </c>
      <c r="I4" s="12">
        <v>0</v>
      </c>
      <c r="J4" s="12">
        <v>0</v>
      </c>
      <c r="K4" s="12">
        <v>0</v>
      </c>
      <c r="L4" s="12">
        <v>0</v>
      </c>
      <c r="M4" s="12"/>
      <c r="N4" s="12"/>
      <c r="O4" s="12"/>
    </row>
    <row r="5" spans="1:15" x14ac:dyDescent="0.35">
      <c r="A5" s="10" t="str">
        <f>B3&amp;C5</f>
        <v>VOLUMEN (miles Consumiciones)Total Bebidas</v>
      </c>
      <c r="B5" s="10">
        <v>0</v>
      </c>
      <c r="C5" s="10" t="s">
        <v>158</v>
      </c>
      <c r="D5" s="12">
        <v>9863262</v>
      </c>
      <c r="E5" s="12">
        <v>5992083</v>
      </c>
      <c r="F5" s="12">
        <v>6793485</v>
      </c>
      <c r="G5" s="12">
        <v>7340566</v>
      </c>
      <c r="H5" s="12">
        <v>0</v>
      </c>
      <c r="I5" s="12">
        <v>0</v>
      </c>
      <c r="J5" s="12">
        <v>0</v>
      </c>
      <c r="K5" s="12">
        <v>0</v>
      </c>
      <c r="L5" s="12">
        <v>0</v>
      </c>
      <c r="M5" s="12"/>
      <c r="N5" s="12"/>
      <c r="O5" s="12"/>
    </row>
    <row r="6" spans="1:15" x14ac:dyDescent="0.35">
      <c r="A6" s="10" t="str">
        <f>B3&amp;C6</f>
        <v>VOLUMEN (miles Consumiciones)Total Bebidas Frias</v>
      </c>
      <c r="B6" s="10">
        <v>0</v>
      </c>
      <c r="C6" s="10" t="s">
        <v>159</v>
      </c>
      <c r="D6" s="12">
        <v>6135842</v>
      </c>
      <c r="E6" s="12">
        <v>3715649</v>
      </c>
      <c r="F6" s="12">
        <v>4137004</v>
      </c>
      <c r="G6" s="12">
        <v>4528868</v>
      </c>
      <c r="H6" s="12">
        <v>0</v>
      </c>
      <c r="I6" s="12">
        <v>0</v>
      </c>
      <c r="J6" s="12">
        <v>0</v>
      </c>
      <c r="K6" s="12">
        <v>0</v>
      </c>
      <c r="L6" s="12">
        <v>0</v>
      </c>
      <c r="M6" s="12"/>
      <c r="N6" s="12"/>
      <c r="O6" s="12"/>
    </row>
    <row r="7" spans="1:15" x14ac:dyDescent="0.35">
      <c r="A7" s="10" t="str">
        <f>B3&amp;C7</f>
        <v>VOLUMEN (miles Consumiciones)Total Bebidas Calientes</v>
      </c>
      <c r="B7" s="10">
        <v>0</v>
      </c>
      <c r="C7" s="10" t="s">
        <v>160</v>
      </c>
      <c r="D7" s="12">
        <v>3727420</v>
      </c>
      <c r="E7" s="12">
        <v>2276435</v>
      </c>
      <c r="F7" s="12">
        <v>2656480</v>
      </c>
      <c r="G7" s="12">
        <v>2811698</v>
      </c>
      <c r="H7" s="12">
        <v>0</v>
      </c>
      <c r="I7" s="12">
        <v>0</v>
      </c>
      <c r="J7" s="12">
        <v>0</v>
      </c>
      <c r="K7" s="12">
        <v>0</v>
      </c>
      <c r="L7" s="12">
        <v>0</v>
      </c>
      <c r="M7" s="12"/>
      <c r="N7" s="12"/>
      <c r="O7" s="12"/>
    </row>
    <row r="8" spans="1:15" x14ac:dyDescent="0.35">
      <c r="A8" s="10" t="str">
        <f>B3&amp;C8</f>
        <v>VOLUMEN (miles Consumiciones)Total Aperitivos</v>
      </c>
      <c r="B8" s="10">
        <v>0</v>
      </c>
      <c r="C8" s="10" t="s">
        <v>161</v>
      </c>
      <c r="D8" s="12">
        <v>951787.4</v>
      </c>
      <c r="E8" s="12">
        <v>692525.6</v>
      </c>
      <c r="F8" s="12">
        <v>598538.19999999995</v>
      </c>
      <c r="G8" s="12">
        <v>581207.19999999995</v>
      </c>
      <c r="H8" s="12">
        <v>0</v>
      </c>
      <c r="I8" s="12">
        <v>0</v>
      </c>
      <c r="J8" s="12">
        <v>0</v>
      </c>
      <c r="K8" s="12">
        <v>0</v>
      </c>
      <c r="L8" s="12">
        <v>0</v>
      </c>
      <c r="M8" s="12"/>
      <c r="N8" s="12"/>
      <c r="O8" s="12"/>
    </row>
    <row r="9" spans="1:15" x14ac:dyDescent="0.35">
      <c r="A9" s="10" t="str">
        <f>B9&amp;C9</f>
        <v>VOLUMEN (Miles kg ó litros)TotalAlimentacion</v>
      </c>
      <c r="B9" s="10" t="s">
        <v>97</v>
      </c>
      <c r="C9" s="10" t="s">
        <v>157</v>
      </c>
      <c r="D9" s="12">
        <v>5019702.6151977601</v>
      </c>
      <c r="E9" s="12">
        <v>3302144.670509411</v>
      </c>
      <c r="F9" s="12">
        <v>3733012.8952021198</v>
      </c>
      <c r="G9" s="12">
        <v>3959209.9323961302</v>
      </c>
      <c r="H9" s="12">
        <v>0</v>
      </c>
      <c r="I9" s="12">
        <v>0</v>
      </c>
      <c r="J9" s="12">
        <v>0</v>
      </c>
      <c r="K9" s="12">
        <v>0</v>
      </c>
      <c r="L9" s="12">
        <v>0</v>
      </c>
      <c r="M9" s="12"/>
      <c r="N9" s="12"/>
      <c r="O9" s="12"/>
    </row>
    <row r="10" spans="1:15" x14ac:dyDescent="0.35">
      <c r="A10" s="10" t="str">
        <f>B9&amp;C10</f>
        <v>VOLUMEN (Miles kg ó litros).T.Alimentos TOTAL ING</v>
      </c>
      <c r="B10" s="10">
        <v>0</v>
      </c>
      <c r="C10" s="10" t="s">
        <v>107</v>
      </c>
      <c r="D10" s="12">
        <v>1738619.94126275</v>
      </c>
      <c r="E10" s="12">
        <v>1253378.9602577901</v>
      </c>
      <c r="F10" s="12">
        <v>1528676.79505271</v>
      </c>
      <c r="G10" s="12">
        <v>1589083.4372427498</v>
      </c>
      <c r="H10" s="12">
        <v>0</v>
      </c>
      <c r="I10" s="12">
        <v>0</v>
      </c>
      <c r="J10" s="12">
        <v>0</v>
      </c>
      <c r="K10" s="12">
        <v>0</v>
      </c>
      <c r="L10" s="12">
        <v>0</v>
      </c>
      <c r="M10" s="12"/>
      <c r="N10" s="12"/>
      <c r="O10" s="12"/>
    </row>
    <row r="11" spans="1:15" x14ac:dyDescent="0.35">
      <c r="A11" s="10" t="str">
        <f>B9&amp;C11</f>
        <v>VOLUMEN (Miles kg ó litros)Total Bebidas</v>
      </c>
      <c r="B11" s="10">
        <v>0</v>
      </c>
      <c r="C11" s="10" t="s">
        <v>158</v>
      </c>
      <c r="D11" s="12">
        <v>3196737.77051245</v>
      </c>
      <c r="E11" s="12">
        <v>1980021.4730612501</v>
      </c>
      <c r="F11" s="12">
        <v>2145235.9275647099</v>
      </c>
      <c r="G11" s="12">
        <v>2312140.2740596598</v>
      </c>
      <c r="H11" s="12">
        <v>0</v>
      </c>
      <c r="I11" s="12">
        <v>0</v>
      </c>
      <c r="J11" s="12">
        <v>0</v>
      </c>
      <c r="K11" s="12">
        <v>0</v>
      </c>
      <c r="L11" s="12">
        <v>0</v>
      </c>
      <c r="M11" s="12"/>
      <c r="N11" s="12"/>
      <c r="O11" s="12"/>
    </row>
    <row r="12" spans="1:15" x14ac:dyDescent="0.35">
      <c r="A12" s="10" t="str">
        <f>B9&amp;C12</f>
        <v>VOLUMEN (Miles kg ó litros)Total Bebidas Frias</v>
      </c>
      <c r="B12" s="10">
        <v>0</v>
      </c>
      <c r="C12" s="10" t="s">
        <v>159</v>
      </c>
      <c r="D12" s="12">
        <v>2824835.68883745</v>
      </c>
      <c r="E12" s="12">
        <v>1750031.77681125</v>
      </c>
      <c r="F12" s="12">
        <v>1876327.6574047101</v>
      </c>
      <c r="G12" s="12">
        <v>2028780.0012596601</v>
      </c>
      <c r="H12" s="12">
        <v>0</v>
      </c>
      <c r="I12" s="12">
        <v>0</v>
      </c>
      <c r="J12" s="12">
        <v>0</v>
      </c>
      <c r="K12" s="12">
        <v>0</v>
      </c>
      <c r="L12" s="12">
        <v>0</v>
      </c>
      <c r="M12" s="12"/>
      <c r="N12" s="12"/>
      <c r="O12" s="12"/>
    </row>
    <row r="13" spans="1:15" x14ac:dyDescent="0.35">
      <c r="A13" s="10" t="str">
        <f>B9&amp;C13</f>
        <v>VOLUMEN (Miles kg ó litros)Total Bebidas Calientes</v>
      </c>
      <c r="B13" s="10">
        <v>0</v>
      </c>
      <c r="C13" s="10" t="s">
        <v>160</v>
      </c>
      <c r="D13" s="12">
        <v>371902.08167500002</v>
      </c>
      <c r="E13" s="12">
        <v>229989.69625000001</v>
      </c>
      <c r="F13" s="12">
        <v>268908.27016000001</v>
      </c>
      <c r="G13" s="12">
        <v>283360.27280000004</v>
      </c>
      <c r="H13" s="12">
        <v>0</v>
      </c>
      <c r="I13" s="12">
        <v>0</v>
      </c>
      <c r="J13" s="12">
        <v>0</v>
      </c>
      <c r="K13" s="12">
        <v>0</v>
      </c>
      <c r="L13" s="12">
        <v>0</v>
      </c>
      <c r="M13" s="12"/>
      <c r="N13" s="12"/>
      <c r="O13" s="12"/>
    </row>
    <row r="14" spans="1:15" x14ac:dyDescent="0.35">
      <c r="A14" s="10" t="str">
        <f>B9&amp;C14</f>
        <v>VOLUMEN (Miles kg ó litros)Total Aperitivos</v>
      </c>
      <c r="B14" s="10">
        <v>0</v>
      </c>
      <c r="C14" s="10" t="s">
        <v>161</v>
      </c>
      <c r="D14" s="12">
        <v>84344.903422560004</v>
      </c>
      <c r="E14" s="12">
        <v>68744.237190371001</v>
      </c>
      <c r="F14" s="12">
        <v>59100.172584700005</v>
      </c>
      <c r="G14" s="12">
        <v>57986.22109372</v>
      </c>
      <c r="H14" s="12">
        <v>0</v>
      </c>
      <c r="I14" s="12">
        <v>0</v>
      </c>
      <c r="J14" s="12">
        <v>0</v>
      </c>
      <c r="K14" s="12">
        <v>0</v>
      </c>
      <c r="L14" s="12">
        <v>0</v>
      </c>
      <c r="M14" s="12"/>
      <c r="N14" s="12"/>
      <c r="O14" s="12"/>
    </row>
    <row r="15" spans="1:15" x14ac:dyDescent="0.35">
      <c r="A15" s="10" t="str">
        <f>B15&amp;C15</f>
        <v>VALOR (Miles Euros)TotalAlimentacion</v>
      </c>
      <c r="B15" s="10" t="s">
        <v>98</v>
      </c>
      <c r="C15" s="10" t="s">
        <v>157</v>
      </c>
      <c r="D15" s="12">
        <v>37144160</v>
      </c>
      <c r="E15" s="12">
        <v>24524760</v>
      </c>
      <c r="F15" s="12">
        <v>30395830</v>
      </c>
      <c r="G15" s="12">
        <v>33887110</v>
      </c>
      <c r="H15" s="12">
        <v>0</v>
      </c>
      <c r="I15" s="12">
        <v>0</v>
      </c>
      <c r="J15" s="12">
        <v>0</v>
      </c>
      <c r="K15" s="12">
        <v>0</v>
      </c>
      <c r="L15" s="12">
        <v>0</v>
      </c>
      <c r="M15" s="12"/>
      <c r="N15" s="12"/>
      <c r="O15" s="12"/>
    </row>
    <row r="16" spans="1:15" x14ac:dyDescent="0.35">
      <c r="A16" s="10" t="str">
        <f>B15&amp;C16</f>
        <v>VALOR (Miles Euros).T.Alimentos TOTAL ING</v>
      </c>
      <c r="B16" s="10">
        <v>0</v>
      </c>
      <c r="C16" s="10" t="s">
        <v>107</v>
      </c>
      <c r="D16" s="12">
        <v>22211910</v>
      </c>
      <c r="E16" s="12">
        <v>15228870</v>
      </c>
      <c r="F16" s="12">
        <v>19631650</v>
      </c>
      <c r="G16" s="12">
        <v>21955930</v>
      </c>
      <c r="H16" s="12">
        <v>0</v>
      </c>
      <c r="I16" s="12">
        <v>0</v>
      </c>
      <c r="J16" s="12">
        <v>0</v>
      </c>
      <c r="K16" s="12">
        <v>0</v>
      </c>
      <c r="L16" s="12">
        <v>0</v>
      </c>
      <c r="M16" s="12"/>
      <c r="N16" s="12"/>
      <c r="O16" s="12"/>
    </row>
    <row r="17" spans="1:15" x14ac:dyDescent="0.35">
      <c r="A17" s="10" t="str">
        <f>B15&amp;C17</f>
        <v>VALOR (Miles Euros)Total Bebidas</v>
      </c>
      <c r="B17" s="10">
        <v>0</v>
      </c>
      <c r="C17" s="10" t="s">
        <v>158</v>
      </c>
      <c r="D17" s="12">
        <v>14185480</v>
      </c>
      <c r="E17" s="12">
        <v>8714782</v>
      </c>
      <c r="F17" s="12">
        <v>10257370</v>
      </c>
      <c r="G17" s="12">
        <v>11424920</v>
      </c>
      <c r="H17" s="12">
        <v>0</v>
      </c>
      <c r="I17" s="12">
        <v>0</v>
      </c>
      <c r="J17" s="12">
        <v>0</v>
      </c>
      <c r="K17" s="12">
        <v>0</v>
      </c>
      <c r="L17" s="12">
        <v>0</v>
      </c>
      <c r="M17" s="12"/>
      <c r="N17" s="12"/>
      <c r="O17" s="12"/>
    </row>
    <row r="18" spans="1:15" x14ac:dyDescent="0.35">
      <c r="A18" s="10" t="str">
        <f>B15&amp;C18</f>
        <v>VALOR (Miles Euros)Total Bebidas Frias</v>
      </c>
      <c r="B18" s="10">
        <v>0</v>
      </c>
      <c r="C18" s="10" t="s">
        <v>159</v>
      </c>
      <c r="D18" s="12">
        <v>10091420</v>
      </c>
      <c r="E18" s="12">
        <v>6211631</v>
      </c>
      <c r="F18" s="12">
        <v>7293171</v>
      </c>
      <c r="G18" s="12">
        <v>8221883</v>
      </c>
      <c r="H18" s="12">
        <v>0</v>
      </c>
      <c r="I18" s="12">
        <v>0</v>
      </c>
      <c r="J18" s="12">
        <v>0</v>
      </c>
      <c r="K18" s="12">
        <v>0</v>
      </c>
      <c r="L18" s="12">
        <v>0</v>
      </c>
      <c r="M18" s="12"/>
      <c r="N18" s="12"/>
      <c r="O18" s="12"/>
    </row>
    <row r="19" spans="1:15" x14ac:dyDescent="0.35">
      <c r="A19" s="10" t="str">
        <f>B15&amp;C19</f>
        <v>VALOR (Miles Euros)Total Bebidas Calientes</v>
      </c>
      <c r="B19" s="10">
        <v>0</v>
      </c>
      <c r="C19" s="10" t="s">
        <v>160</v>
      </c>
      <c r="D19" s="12">
        <v>4094053</v>
      </c>
      <c r="E19" s="12">
        <v>2503151</v>
      </c>
      <c r="F19" s="12">
        <v>2964197</v>
      </c>
      <c r="G19" s="12">
        <v>3203041</v>
      </c>
      <c r="H19" s="12">
        <v>0</v>
      </c>
      <c r="I19" s="12">
        <v>0</v>
      </c>
      <c r="J19" s="12">
        <v>0</v>
      </c>
      <c r="K19" s="12">
        <v>0</v>
      </c>
      <c r="L19" s="12">
        <v>0</v>
      </c>
      <c r="M19" s="12"/>
      <c r="N19" s="12"/>
      <c r="O19" s="12"/>
    </row>
    <row r="20" spans="1:15" x14ac:dyDescent="0.35">
      <c r="A20" s="10" t="str">
        <f>B15&amp;C20</f>
        <v>VALOR (Miles Euros)Total Aperitivos</v>
      </c>
      <c r="B20" s="10">
        <v>0</v>
      </c>
      <c r="C20" s="10" t="s">
        <v>161</v>
      </c>
      <c r="D20" s="12">
        <v>746772.5</v>
      </c>
      <c r="E20" s="12">
        <v>581106.19999999995</v>
      </c>
      <c r="F20" s="12">
        <v>506809.59999999998</v>
      </c>
      <c r="G20" s="12">
        <v>506250.1</v>
      </c>
      <c r="H20" s="12">
        <v>0</v>
      </c>
      <c r="I20" s="12">
        <v>0</v>
      </c>
      <c r="J20" s="12">
        <v>0</v>
      </c>
      <c r="K20" s="12">
        <v>0</v>
      </c>
      <c r="L20" s="12">
        <v>0</v>
      </c>
      <c r="M20" s="12"/>
      <c r="N20" s="12"/>
      <c r="O20" s="12"/>
    </row>
    <row r="21" spans="1:15" x14ac:dyDescent="0.35">
      <c r="A21" s="10" t="str">
        <f>B21&amp;C21</f>
        <v>PENETRACION (%)TotalAlimentacion</v>
      </c>
      <c r="B21" s="10" t="s">
        <v>99</v>
      </c>
      <c r="C21" s="10" t="s">
        <v>157</v>
      </c>
      <c r="D21" s="12">
        <v>99.521349999999998</v>
      </c>
      <c r="E21" s="12">
        <v>97.204610000000002</v>
      </c>
      <c r="F21" s="12">
        <v>96.041889999999995</v>
      </c>
      <c r="G21" s="12">
        <v>96.411270000000002</v>
      </c>
      <c r="H21" s="12">
        <v>0</v>
      </c>
      <c r="I21" s="12">
        <v>0</v>
      </c>
      <c r="J21" s="12">
        <v>0</v>
      </c>
      <c r="K21" s="12">
        <v>0</v>
      </c>
      <c r="L21" s="12">
        <v>0</v>
      </c>
      <c r="M21" s="12"/>
      <c r="N21" s="12"/>
      <c r="O21" s="12"/>
    </row>
    <row r="22" spans="1:15" x14ac:dyDescent="0.35">
      <c r="A22" s="10" t="str">
        <f>B21&amp;C22</f>
        <v>PENETRACION (%).T.Alimentos TOTAL ING</v>
      </c>
      <c r="B22" s="10">
        <v>0</v>
      </c>
      <c r="C22" s="10" t="s">
        <v>107</v>
      </c>
      <c r="D22" s="12">
        <v>95.572850000000003</v>
      </c>
      <c r="E22" s="12">
        <v>90.83887</v>
      </c>
      <c r="F22" s="12">
        <v>89.757099999999994</v>
      </c>
      <c r="G22" s="12">
        <v>90.735460000000003</v>
      </c>
      <c r="H22" s="12">
        <v>0</v>
      </c>
      <c r="I22" s="12">
        <v>0</v>
      </c>
      <c r="J22" s="12">
        <v>0</v>
      </c>
      <c r="K22" s="12">
        <v>0</v>
      </c>
      <c r="L22" s="12">
        <v>0</v>
      </c>
      <c r="M22" s="12"/>
      <c r="N22" s="12"/>
      <c r="O22" s="12"/>
    </row>
    <row r="23" spans="1:15" x14ac:dyDescent="0.35">
      <c r="A23" s="10" t="str">
        <f>B21&amp;C23</f>
        <v>PENETRACION (%)Total Bebidas</v>
      </c>
      <c r="B23" s="10">
        <v>0</v>
      </c>
      <c r="C23" s="10" t="s">
        <v>158</v>
      </c>
      <c r="D23" s="12">
        <v>98.99194</v>
      </c>
      <c r="E23" s="12">
        <v>95.542580000000001</v>
      </c>
      <c r="F23" s="12">
        <v>93.991010000000003</v>
      </c>
      <c r="G23" s="12">
        <v>94.465599999999995</v>
      </c>
      <c r="H23" s="12">
        <v>0</v>
      </c>
      <c r="I23" s="12">
        <v>0</v>
      </c>
      <c r="J23" s="12">
        <v>0</v>
      </c>
      <c r="K23" s="12">
        <v>0</v>
      </c>
      <c r="L23" s="12">
        <v>0</v>
      </c>
      <c r="M23" s="12"/>
      <c r="N23" s="12"/>
      <c r="O23" s="12"/>
    </row>
    <row r="24" spans="1:15" x14ac:dyDescent="0.35">
      <c r="A24" s="10" t="str">
        <f>B21&amp;C24</f>
        <v>PENETRACION (%)Total Bebidas Frias</v>
      </c>
      <c r="B24" s="10">
        <v>0</v>
      </c>
      <c r="C24" s="10" t="s">
        <v>159</v>
      </c>
      <c r="D24" s="12">
        <v>97.756540000000001</v>
      </c>
      <c r="E24" s="12">
        <v>92.984250000000003</v>
      </c>
      <c r="F24" s="12">
        <v>91.486509999999996</v>
      </c>
      <c r="G24" s="12">
        <v>92.254519999999999</v>
      </c>
      <c r="H24" s="12">
        <v>0</v>
      </c>
      <c r="I24" s="12">
        <v>0</v>
      </c>
      <c r="J24" s="12">
        <v>0</v>
      </c>
      <c r="K24" s="12">
        <v>0</v>
      </c>
      <c r="L24" s="12">
        <v>0</v>
      </c>
      <c r="M24" s="12"/>
      <c r="N24" s="12"/>
      <c r="O24" s="12"/>
    </row>
    <row r="25" spans="1:15" x14ac:dyDescent="0.35">
      <c r="A25" s="10" t="str">
        <f>B21&amp;C25</f>
        <v>PENETRACION (%)Total Bebidas Calientes</v>
      </c>
      <c r="B25" s="10">
        <v>0</v>
      </c>
      <c r="C25" s="10" t="s">
        <v>160</v>
      </c>
      <c r="D25" s="12">
        <v>89.075710000000001</v>
      </c>
      <c r="E25" s="12">
        <v>81.591080000000005</v>
      </c>
      <c r="F25" s="12">
        <v>79.948350000000005</v>
      </c>
      <c r="G25" s="12">
        <v>81.519779999999997</v>
      </c>
      <c r="H25" s="12">
        <v>0</v>
      </c>
      <c r="I25" s="12">
        <v>0</v>
      </c>
      <c r="J25" s="12">
        <v>0</v>
      </c>
      <c r="K25" s="12">
        <v>0</v>
      </c>
      <c r="L25" s="12">
        <v>0</v>
      </c>
      <c r="M25" s="12"/>
      <c r="N25" s="12"/>
      <c r="O25" s="12"/>
    </row>
    <row r="26" spans="1:15" x14ac:dyDescent="0.35">
      <c r="A26" s="10" t="str">
        <f>B21&amp;C26</f>
        <v>PENETRACION (%)Total Aperitivos</v>
      </c>
      <c r="B26" s="10">
        <v>0</v>
      </c>
      <c r="C26" s="10" t="s">
        <v>161</v>
      </c>
      <c r="D26" s="12">
        <v>70.104479999999995</v>
      </c>
      <c r="E26" s="12">
        <v>60.292949999999998</v>
      </c>
      <c r="F26" s="12">
        <v>54.579900000000002</v>
      </c>
      <c r="G26" s="12">
        <v>56.292949999999998</v>
      </c>
      <c r="H26" s="12">
        <v>0</v>
      </c>
      <c r="I26" s="12">
        <v>0</v>
      </c>
      <c r="J26" s="12">
        <v>0</v>
      </c>
      <c r="K26" s="12">
        <v>0</v>
      </c>
      <c r="L26" s="12">
        <v>0</v>
      </c>
      <c r="M26" s="12"/>
      <c r="N26" s="12"/>
      <c r="O26" s="12"/>
    </row>
    <row r="27" spans="1:15" x14ac:dyDescent="0.35">
      <c r="A27" s="10" t="str">
        <f>B27&amp;C27</f>
        <v>FRECUENCIA COMPRA (Actos)TotalAlimentacion</v>
      </c>
      <c r="B27" s="10" t="s">
        <v>100</v>
      </c>
      <c r="C27" s="10" t="s">
        <v>157</v>
      </c>
      <c r="D27" s="12">
        <v>150.25116368359181</v>
      </c>
      <c r="E27" s="12">
        <v>98.722679251674705</v>
      </c>
      <c r="F27" s="12">
        <v>110.81122840821817</v>
      </c>
      <c r="G27" s="12">
        <v>116.44093242015077</v>
      </c>
      <c r="H27" s="12">
        <v>0</v>
      </c>
      <c r="I27" s="12">
        <v>0</v>
      </c>
      <c r="J27" s="12">
        <v>0</v>
      </c>
      <c r="K27" s="12">
        <v>0</v>
      </c>
      <c r="L27" s="12">
        <v>0</v>
      </c>
      <c r="M27" s="12"/>
      <c r="N27" s="12"/>
      <c r="O27" s="12"/>
    </row>
    <row r="28" spans="1:15" x14ac:dyDescent="0.35">
      <c r="A28" s="10" t="str">
        <f>B27&amp;C28</f>
        <v>FRECUENCIA COMPRA (Actos).T.Alimentos TOTAL ING</v>
      </c>
      <c r="B28" s="10">
        <v>0</v>
      </c>
      <c r="C28" s="10" t="s">
        <v>107</v>
      </c>
      <c r="D28" s="12">
        <v>59.962808099542009</v>
      </c>
      <c r="E28" s="12">
        <v>42.360556037666235</v>
      </c>
      <c r="F28" s="12">
        <v>49.609675496257225</v>
      </c>
      <c r="G28" s="12">
        <v>51.417915489566433</v>
      </c>
      <c r="H28" s="12">
        <v>0</v>
      </c>
      <c r="I28" s="12">
        <v>0</v>
      </c>
      <c r="J28" s="12">
        <v>0</v>
      </c>
      <c r="K28" s="12">
        <v>0</v>
      </c>
      <c r="L28" s="12">
        <v>0</v>
      </c>
      <c r="M28" s="12"/>
      <c r="N28" s="12"/>
      <c r="O28" s="12"/>
    </row>
    <row r="29" spans="1:15" x14ac:dyDescent="0.35">
      <c r="A29" s="10" t="str">
        <f>B27&amp;C29</f>
        <v>FRECUENCIA COMPRA (Actos)Total Bebidas</v>
      </c>
      <c r="B29" s="10">
        <v>0</v>
      </c>
      <c r="C29" s="10" t="s">
        <v>158</v>
      </c>
      <c r="D29" s="12">
        <v>126.93511988422445</v>
      </c>
      <c r="E29" s="12">
        <v>79.673766333339273</v>
      </c>
      <c r="F29" s="12">
        <v>90.867149332977533</v>
      </c>
      <c r="G29" s="12">
        <v>96.878764570434925</v>
      </c>
      <c r="H29" s="12">
        <v>0</v>
      </c>
      <c r="I29" s="12">
        <v>0</v>
      </c>
      <c r="J29" s="12">
        <v>0</v>
      </c>
      <c r="K29" s="12">
        <v>0</v>
      </c>
      <c r="L29" s="12">
        <v>0</v>
      </c>
      <c r="M29" s="12"/>
      <c r="N29" s="12"/>
      <c r="O29" s="12"/>
    </row>
    <row r="30" spans="1:15" x14ac:dyDescent="0.35">
      <c r="A30" s="10" t="str">
        <f>B27&amp;C30</f>
        <v>FRECUENCIA COMPRA (Actos)Total Bebidas Frias</v>
      </c>
      <c r="B30" s="10">
        <v>0</v>
      </c>
      <c r="C30" s="10" t="s">
        <v>159</v>
      </c>
      <c r="D30" s="12">
        <v>72.118059011409599</v>
      </c>
      <c r="E30" s="12">
        <v>45.094098196943079</v>
      </c>
      <c r="F30" s="12">
        <v>51.362884468654279</v>
      </c>
      <c r="G30" s="12">
        <v>55.656199937835133</v>
      </c>
      <c r="H30" s="12">
        <v>0</v>
      </c>
      <c r="I30" s="12">
        <v>0</v>
      </c>
      <c r="J30" s="12">
        <v>0</v>
      </c>
      <c r="K30" s="12">
        <v>0</v>
      </c>
      <c r="L30" s="12">
        <v>0</v>
      </c>
      <c r="M30" s="12"/>
      <c r="N30" s="12"/>
      <c r="O30" s="12"/>
    </row>
    <row r="31" spans="1:15" x14ac:dyDescent="0.35">
      <c r="A31" s="10" t="str">
        <f>B27&amp;C31</f>
        <v>FRECUENCIA COMPRA (Actos)Total Bebidas Calientes</v>
      </c>
      <c r="B31" s="10">
        <v>0</v>
      </c>
      <c r="C31" s="10" t="s">
        <v>160</v>
      </c>
      <c r="D31" s="12">
        <v>75.392691645703692</v>
      </c>
      <c r="E31" s="12">
        <v>50.366697684925235</v>
      </c>
      <c r="F31" s="12">
        <v>58.268665668475975</v>
      </c>
      <c r="G31" s="12">
        <v>60.067200440209923</v>
      </c>
      <c r="H31" s="12">
        <v>0</v>
      </c>
      <c r="I31" s="12">
        <v>0</v>
      </c>
      <c r="J31" s="12">
        <v>0</v>
      </c>
      <c r="K31" s="12">
        <v>0</v>
      </c>
      <c r="L31" s="12">
        <v>0</v>
      </c>
      <c r="M31" s="12"/>
      <c r="N31" s="12"/>
      <c r="O31" s="12"/>
    </row>
    <row r="32" spans="1:15" x14ac:dyDescent="0.35">
      <c r="A32" s="10" t="str">
        <f>B27&amp;C32</f>
        <v>FRECUENCIA COMPRA (Actos)Total Aperitivos</v>
      </c>
      <c r="B32" s="10">
        <v>0</v>
      </c>
      <c r="C32" s="10" t="s">
        <v>161</v>
      </c>
      <c r="D32" s="12">
        <v>17.660636173120039</v>
      </c>
      <c r="E32" s="12">
        <v>14.263930209736836</v>
      </c>
      <c r="F32" s="12">
        <v>14.325865877947567</v>
      </c>
      <c r="G32" s="12">
        <v>14.071107853965174</v>
      </c>
      <c r="H32" s="12">
        <v>0</v>
      </c>
      <c r="I32" s="12">
        <v>0</v>
      </c>
      <c r="J32" s="12">
        <v>0</v>
      </c>
      <c r="K32" s="12">
        <v>0</v>
      </c>
      <c r="L32" s="12">
        <v>0</v>
      </c>
      <c r="M32" s="12"/>
      <c r="N32" s="12"/>
      <c r="O32" s="12"/>
    </row>
    <row r="33" spans="1:15" x14ac:dyDescent="0.35">
      <c r="A33" s="10" t="str">
        <f>B33&amp;C33</f>
        <v>COMPRA MEDIA (Consumiciones)TotalAlimentacion</v>
      </c>
      <c r="B33" s="10" t="s">
        <v>101</v>
      </c>
      <c r="C33" s="10" t="s">
        <v>157</v>
      </c>
      <c r="D33" s="12">
        <v>504.42721170983282</v>
      </c>
      <c r="E33" s="12">
        <v>329.46759582849376</v>
      </c>
      <c r="F33" s="12">
        <v>372.69123392214158</v>
      </c>
      <c r="G33" s="12">
        <v>393.80184565093185</v>
      </c>
      <c r="H33" s="12">
        <v>0</v>
      </c>
      <c r="I33" s="12">
        <v>0</v>
      </c>
      <c r="J33" s="12">
        <v>0</v>
      </c>
      <c r="K33" s="12">
        <v>0</v>
      </c>
      <c r="L33" s="12">
        <v>0</v>
      </c>
      <c r="M33" s="12"/>
      <c r="N33" s="12"/>
      <c r="O33" s="12"/>
    </row>
    <row r="34" spans="1:15" x14ac:dyDescent="0.35">
      <c r="A34" s="10" t="str">
        <f>B33&amp;C34</f>
        <v>COMPRA MEDIA (Consumiciones).T.Alimentos TOTAL ING</v>
      </c>
      <c r="B34" s="10">
        <v>0</v>
      </c>
      <c r="C34" s="10" t="s">
        <v>107</v>
      </c>
      <c r="D34" s="12">
        <v>191.6305884254709</v>
      </c>
      <c r="E34" s="12">
        <v>136.58794657251616</v>
      </c>
      <c r="F34" s="12">
        <v>159.15540397070612</v>
      </c>
      <c r="G34" s="12">
        <v>164.78778895989646</v>
      </c>
      <c r="H34" s="12">
        <v>0</v>
      </c>
      <c r="I34" s="12">
        <v>0</v>
      </c>
      <c r="J34" s="12">
        <v>0</v>
      </c>
      <c r="K34" s="12">
        <v>0</v>
      </c>
      <c r="L34" s="12">
        <v>0</v>
      </c>
      <c r="M34" s="12"/>
      <c r="N34" s="12"/>
      <c r="O34" s="12"/>
    </row>
    <row r="35" spans="1:15" x14ac:dyDescent="0.35">
      <c r="A35" s="10" t="str">
        <f>B33&amp;C35</f>
        <v>COMPRA MEDIA (Consumiciones)Total Bebidas</v>
      </c>
      <c r="B35" s="10">
        <v>0</v>
      </c>
      <c r="C35" s="10" t="s">
        <v>158</v>
      </c>
      <c r="D35" s="12">
        <v>293.7653293446881</v>
      </c>
      <c r="E35" s="12">
        <v>184.06267259476238</v>
      </c>
      <c r="F35" s="12">
        <v>210.3082701622877</v>
      </c>
      <c r="G35" s="12">
        <v>225.75708135208836</v>
      </c>
      <c r="H35" s="12">
        <v>0</v>
      </c>
      <c r="I35" s="12">
        <v>0</v>
      </c>
      <c r="J35" s="12">
        <v>0</v>
      </c>
      <c r="K35" s="12">
        <v>0</v>
      </c>
      <c r="L35" s="12">
        <v>0</v>
      </c>
      <c r="M35" s="12"/>
      <c r="N35" s="12"/>
      <c r="O35" s="12"/>
    </row>
    <row r="36" spans="1:15" x14ac:dyDescent="0.35">
      <c r="A36" s="10" t="str">
        <f>B33&amp;C36</f>
        <v>COMPRA MEDIA (Consumiciones)Total Bebidas Frias</v>
      </c>
      <c r="B36" s="10">
        <v>0</v>
      </c>
      <c r="C36" s="10" t="s">
        <v>159</v>
      </c>
      <c r="D36" s="12">
        <v>185.05810358815668</v>
      </c>
      <c r="E36" s="12">
        <v>117.27631280761901</v>
      </c>
      <c r="F36" s="12">
        <v>131.5766892258292</v>
      </c>
      <c r="G36" s="12">
        <v>142.62233079204782</v>
      </c>
      <c r="H36" s="12">
        <v>0</v>
      </c>
      <c r="I36" s="12">
        <v>0</v>
      </c>
      <c r="J36" s="12">
        <v>0</v>
      </c>
      <c r="K36" s="12">
        <v>0</v>
      </c>
      <c r="L36" s="12">
        <v>0</v>
      </c>
      <c r="M36" s="12"/>
      <c r="N36" s="12"/>
      <c r="O36" s="12"/>
    </row>
    <row r="37" spans="1:15" x14ac:dyDescent="0.35">
      <c r="A37" s="10" t="str">
        <f>B33&amp;C37</f>
        <v>COMPRA MEDIA (Consumiciones)Total Bebidas Calientes</v>
      </c>
      <c r="B37" s="10">
        <v>0</v>
      </c>
      <c r="C37" s="10" t="s">
        <v>160</v>
      </c>
      <c r="D37" s="12">
        <v>123.375479941745</v>
      </c>
      <c r="E37" s="12">
        <v>81.883706349774442</v>
      </c>
      <c r="F37" s="12">
        <v>96.682314045736732</v>
      </c>
      <c r="G37" s="12">
        <v>100.20542179538079</v>
      </c>
      <c r="H37" s="12">
        <v>0</v>
      </c>
      <c r="I37" s="12">
        <v>0</v>
      </c>
      <c r="J37" s="12">
        <v>0</v>
      </c>
      <c r="K37" s="12">
        <v>0</v>
      </c>
      <c r="L37" s="12">
        <v>0</v>
      </c>
      <c r="M37" s="12"/>
      <c r="N37" s="12"/>
      <c r="O37" s="12"/>
    </row>
    <row r="38" spans="1:15" x14ac:dyDescent="0.35">
      <c r="A38" s="10" t="str">
        <f>B33&amp;C38</f>
        <v>COMPRA MEDIA (Consumiciones)Total Aperitivos</v>
      </c>
      <c r="B38" s="10">
        <v>0</v>
      </c>
      <c r="C38" s="10" t="s">
        <v>161</v>
      </c>
      <c r="D38" s="12">
        <v>40.028926518316268</v>
      </c>
      <c r="E38" s="12">
        <v>33.709647271396193</v>
      </c>
      <c r="F38" s="12">
        <v>31.908695244228543</v>
      </c>
      <c r="G38" s="12">
        <v>29.99593315510781</v>
      </c>
      <c r="H38" s="12">
        <v>0</v>
      </c>
      <c r="I38" s="12">
        <v>0</v>
      </c>
      <c r="J38" s="12">
        <v>0</v>
      </c>
      <c r="K38" s="12">
        <v>0</v>
      </c>
      <c r="L38" s="12">
        <v>0</v>
      </c>
      <c r="M38" s="12"/>
      <c r="N38" s="12"/>
      <c r="O38" s="12"/>
    </row>
    <row r="39" spans="1:15" x14ac:dyDescent="0.35">
      <c r="A39" s="10" t="str">
        <f>B39&amp;C39</f>
        <v>CONSUMO MEDIO (kg ó litros por consumidor)TotalAlimentacion</v>
      </c>
      <c r="B39" s="10" t="s">
        <v>102</v>
      </c>
      <c r="C39" s="10" t="s">
        <v>157</v>
      </c>
      <c r="D39" s="12">
        <v>148.71042691302</v>
      </c>
      <c r="E39" s="12">
        <v>99.699756573854472</v>
      </c>
      <c r="F39" s="12">
        <v>113.09641322923895</v>
      </c>
      <c r="G39" s="12">
        <v>119.30707127055234</v>
      </c>
      <c r="H39" s="12">
        <v>0</v>
      </c>
      <c r="I39" s="12">
        <v>0</v>
      </c>
      <c r="J39" s="12">
        <v>0</v>
      </c>
      <c r="K39" s="12">
        <v>0</v>
      </c>
      <c r="L39" s="12">
        <v>0</v>
      </c>
      <c r="M39" s="12"/>
      <c r="N39" s="12"/>
      <c r="O39" s="12"/>
    </row>
    <row r="40" spans="1:15" x14ac:dyDescent="0.35">
      <c r="A40" s="10" t="str">
        <f>B39&amp;C40</f>
        <v>CONSUMO MEDIO (kg ó litros por consumidor).T.Alimentos TOTAL ING</v>
      </c>
      <c r="B40" s="10">
        <v>0</v>
      </c>
      <c r="C40" s="10" t="s">
        <v>107</v>
      </c>
      <c r="D40" s="12">
        <v>53.635185625180853</v>
      </c>
      <c r="E40" s="12">
        <v>40.494463345911683</v>
      </c>
      <c r="F40" s="12">
        <v>49.55608250588007</v>
      </c>
      <c r="G40" s="12">
        <v>50.880938044191723</v>
      </c>
      <c r="H40" s="12">
        <v>0</v>
      </c>
      <c r="I40" s="12">
        <v>0</v>
      </c>
      <c r="J40" s="12">
        <v>0</v>
      </c>
      <c r="K40" s="12">
        <v>0</v>
      </c>
      <c r="L40" s="12">
        <v>0</v>
      </c>
      <c r="M40" s="12"/>
      <c r="N40" s="12"/>
      <c r="O40" s="12"/>
    </row>
    <row r="41" spans="1:15" x14ac:dyDescent="0.35">
      <c r="A41" s="10" t="str">
        <f>B39&amp;C41</f>
        <v>CONSUMO MEDIO (kg ó litros por consumidor)Total Bebidas</v>
      </c>
      <c r="B41" s="10">
        <v>0</v>
      </c>
      <c r="C41" s="10" t="s">
        <v>158</v>
      </c>
      <c r="D41" s="12">
        <v>95.210968134395486</v>
      </c>
      <c r="E41" s="12">
        <v>60.821594782093641</v>
      </c>
      <c r="F41" s="12">
        <v>66.410812273247814</v>
      </c>
      <c r="G41" s="12">
        <v>71.109235983754729</v>
      </c>
      <c r="H41" s="12">
        <v>0</v>
      </c>
      <c r="I41" s="12">
        <v>0</v>
      </c>
      <c r="J41" s="12">
        <v>0</v>
      </c>
      <c r="K41" s="12">
        <v>0</v>
      </c>
      <c r="L41" s="12">
        <v>0</v>
      </c>
      <c r="M41" s="12"/>
      <c r="N41" s="12"/>
      <c r="O41" s="12"/>
    </row>
    <row r="42" spans="1:15" x14ac:dyDescent="0.35">
      <c r="A42" s="10" t="str">
        <f>B39&amp;C42</f>
        <v>CONSUMO MEDIO (kg ó litros por consumidor)Total Bebidas Frias</v>
      </c>
      <c r="B42" s="10">
        <v>0</v>
      </c>
      <c r="C42" s="10" t="s">
        <v>159</v>
      </c>
      <c r="D42" s="12">
        <v>85.197554879086326</v>
      </c>
      <c r="E42" s="12">
        <v>55.235915470107493</v>
      </c>
      <c r="F42" s="12">
        <v>59.676273231586833</v>
      </c>
      <c r="G42" s="12">
        <v>63.889990267754861</v>
      </c>
      <c r="H42" s="12">
        <v>0</v>
      </c>
      <c r="I42" s="12">
        <v>0</v>
      </c>
      <c r="J42" s="12">
        <v>0</v>
      </c>
      <c r="K42" s="12">
        <v>0</v>
      </c>
      <c r="L42" s="12">
        <v>0</v>
      </c>
      <c r="M42" s="12"/>
      <c r="N42" s="12"/>
      <c r="O42" s="12"/>
    </row>
    <row r="43" spans="1:15" x14ac:dyDescent="0.35">
      <c r="A43" s="10" t="str">
        <f>B39&amp;C43</f>
        <v>CONSUMO MEDIO (kg ó litros por consumidor)Total Bebidas Calientes</v>
      </c>
      <c r="B43" s="10">
        <v>0</v>
      </c>
      <c r="C43" s="10" t="s">
        <v>160</v>
      </c>
      <c r="D43" s="12">
        <v>12.309747175791077</v>
      </c>
      <c r="E43" s="12">
        <v>8.2727636638906095</v>
      </c>
      <c r="F43" s="12">
        <v>9.7868885988620047</v>
      </c>
      <c r="G43" s="12">
        <v>10.098607907384851</v>
      </c>
      <c r="H43" s="12">
        <v>0</v>
      </c>
      <c r="I43" s="12">
        <v>0</v>
      </c>
      <c r="J43" s="12">
        <v>0</v>
      </c>
      <c r="K43" s="12">
        <v>0</v>
      </c>
      <c r="L43" s="12">
        <v>0</v>
      </c>
      <c r="M43" s="12"/>
      <c r="N43" s="12"/>
      <c r="O43" s="12"/>
    </row>
    <row r="44" spans="1:15" x14ac:dyDescent="0.35">
      <c r="A44" s="10" t="str">
        <f>B39&amp;C44</f>
        <v>CONSUMO MEDIO (kg ó litros por consumidor)Total Aperitivos</v>
      </c>
      <c r="B44" s="10">
        <v>0</v>
      </c>
      <c r="C44" s="10" t="s">
        <v>161</v>
      </c>
      <c r="D44" s="12">
        <v>3.5472584962735763</v>
      </c>
      <c r="E44" s="12">
        <v>3.3462214070188923</v>
      </c>
      <c r="F44" s="12">
        <v>3.1506917952546778</v>
      </c>
      <c r="G44" s="12">
        <v>2.9926518663989841</v>
      </c>
      <c r="H44" s="12">
        <v>0</v>
      </c>
      <c r="I44" s="12">
        <v>0</v>
      </c>
      <c r="J44" s="12">
        <v>0</v>
      </c>
      <c r="K44" s="12">
        <v>0</v>
      </c>
      <c r="L44" s="12">
        <v>0</v>
      </c>
      <c r="M44" s="12"/>
      <c r="N44" s="12"/>
      <c r="O44" s="12"/>
    </row>
    <row r="45" spans="1:15" x14ac:dyDescent="0.35">
      <c r="A45" s="10" t="str">
        <f>B45&amp;C45</f>
        <v>VOLUMEN POR ACTO (consumiciones)TotalAlimentacion</v>
      </c>
      <c r="B45" s="10" t="s">
        <v>167</v>
      </c>
      <c r="C45" s="10" t="s">
        <v>157</v>
      </c>
      <c r="D45" s="12">
        <v>3.3572266553095509</v>
      </c>
      <c r="E45" s="12">
        <v>3.3373040351607428</v>
      </c>
      <c r="F45" s="12">
        <v>3.3632984605962677</v>
      </c>
      <c r="G45" s="12">
        <v>3.3819880815621346</v>
      </c>
      <c r="H45" s="12">
        <v>0</v>
      </c>
      <c r="I45" s="12">
        <v>0</v>
      </c>
      <c r="J45" s="12">
        <v>0</v>
      </c>
      <c r="K45" s="12">
        <v>0</v>
      </c>
      <c r="L45" s="12">
        <v>0</v>
      </c>
      <c r="M45" s="12"/>
      <c r="N45" s="12"/>
      <c r="O45" s="12"/>
    </row>
    <row r="46" spans="1:15" x14ac:dyDescent="0.35">
      <c r="A46" s="10" t="str">
        <f>B45&amp;C46</f>
        <v>VOLUMEN POR ACTO (consumiciones).T.Alimentos TOTAL ING</v>
      </c>
      <c r="B46" s="10">
        <v>0</v>
      </c>
      <c r="C46" s="10" t="s">
        <v>107</v>
      </c>
      <c r="D46" s="12">
        <v>3.1958241199670328</v>
      </c>
      <c r="E46" s="12">
        <v>3.2244134484699551</v>
      </c>
      <c r="F46" s="12">
        <v>3.2081524899858196</v>
      </c>
      <c r="G46" s="12">
        <v>3.2048710530347093</v>
      </c>
      <c r="H46" s="12">
        <v>0</v>
      </c>
      <c r="I46" s="12">
        <v>0</v>
      </c>
      <c r="J46" s="12">
        <v>0</v>
      </c>
      <c r="K46" s="12">
        <v>0</v>
      </c>
      <c r="L46" s="12">
        <v>0</v>
      </c>
      <c r="M46" s="12"/>
      <c r="N46" s="12"/>
      <c r="O46" s="12"/>
    </row>
    <row r="47" spans="1:15" x14ac:dyDescent="0.35">
      <c r="A47" s="10" t="str">
        <f>B45&amp;C47</f>
        <v>VOLUMEN POR ACTO (consumiciones)Total Bebidas</v>
      </c>
      <c r="B47" s="10">
        <v>0</v>
      </c>
      <c r="C47" s="10" t="s">
        <v>158</v>
      </c>
      <c r="D47" s="12">
        <v>2.3142951266176524</v>
      </c>
      <c r="E47" s="12">
        <v>2.310204237423402</v>
      </c>
      <c r="F47" s="12">
        <v>2.3144587643178385</v>
      </c>
      <c r="G47" s="12">
        <v>2.3303051226252323</v>
      </c>
      <c r="H47" s="12">
        <v>0</v>
      </c>
      <c r="I47" s="12">
        <v>0</v>
      </c>
      <c r="J47" s="12">
        <v>0</v>
      </c>
      <c r="K47" s="12">
        <v>0</v>
      </c>
      <c r="L47" s="12">
        <v>0</v>
      </c>
      <c r="M47" s="12"/>
      <c r="N47" s="12"/>
      <c r="O47" s="12"/>
    </row>
    <row r="48" spans="1:15" x14ac:dyDescent="0.35">
      <c r="A48" s="10" t="str">
        <f>B45&amp;C48</f>
        <v>VOLUMEN POR ACTO (consumiciones)Total Bebidas Frias</v>
      </c>
      <c r="B48" s="10">
        <v>0</v>
      </c>
      <c r="C48" s="10" t="s">
        <v>159</v>
      </c>
      <c r="D48" s="12">
        <v>2.5660438747925696</v>
      </c>
      <c r="E48" s="12">
        <v>2.6007020319029053</v>
      </c>
      <c r="F48" s="12">
        <v>2.5617075556986633</v>
      </c>
      <c r="G48" s="12">
        <v>2.5625596241092454</v>
      </c>
      <c r="H48" s="12">
        <v>0</v>
      </c>
      <c r="I48" s="12">
        <v>0</v>
      </c>
      <c r="J48" s="12">
        <v>0</v>
      </c>
      <c r="K48" s="12">
        <v>0</v>
      </c>
      <c r="L48" s="12">
        <v>0</v>
      </c>
      <c r="M48" s="12"/>
      <c r="N48" s="12"/>
      <c r="O48" s="12"/>
    </row>
    <row r="49" spans="1:15" x14ac:dyDescent="0.35">
      <c r="A49" s="10" t="str">
        <f>B45&amp;C49</f>
        <v>VOLUMEN POR ACTO (consumiciones)Total Bebidas Calientes</v>
      </c>
      <c r="B49" s="10">
        <v>0</v>
      </c>
      <c r="C49" s="10" t="s">
        <v>160</v>
      </c>
      <c r="D49" s="12">
        <v>1.6364381911383268</v>
      </c>
      <c r="E49" s="12">
        <v>1.6257509448407268</v>
      </c>
      <c r="F49" s="12">
        <v>1.6592505240435425</v>
      </c>
      <c r="G49" s="12">
        <v>1.6682219424413478</v>
      </c>
      <c r="H49" s="12">
        <v>0</v>
      </c>
      <c r="I49" s="12">
        <v>0</v>
      </c>
      <c r="J49" s="12">
        <v>0</v>
      </c>
      <c r="K49" s="12">
        <v>0</v>
      </c>
      <c r="L49" s="12">
        <v>0</v>
      </c>
      <c r="M49" s="12"/>
      <c r="N49" s="12"/>
      <c r="O49" s="12"/>
    </row>
    <row r="50" spans="1:15" x14ac:dyDescent="0.35">
      <c r="A50" s="10" t="str">
        <f>B45&amp;C50</f>
        <v>VOLUMEN POR ACTO (consumiciones)Total Aperitivos</v>
      </c>
      <c r="B50" s="10">
        <v>0</v>
      </c>
      <c r="C50" s="10" t="s">
        <v>161</v>
      </c>
      <c r="D50" s="12">
        <v>2.2665619814557623</v>
      </c>
      <c r="E50" s="12">
        <v>2.363279038506886</v>
      </c>
      <c r="F50" s="12">
        <v>2.2273484560083028</v>
      </c>
      <c r="G50" s="12">
        <v>2.1317392678967417</v>
      </c>
      <c r="H50" s="12">
        <v>0</v>
      </c>
      <c r="I50" s="12">
        <v>0</v>
      </c>
      <c r="J50" s="12">
        <v>0</v>
      </c>
      <c r="K50" s="12">
        <v>0</v>
      </c>
      <c r="L50" s="12">
        <v>0</v>
      </c>
      <c r="M50" s="12"/>
      <c r="N50" s="12"/>
      <c r="O50" s="12"/>
    </row>
    <row r="51" spans="1:15" x14ac:dyDescent="0.35">
      <c r="A51" s="10" t="str">
        <f>B51&amp;C51</f>
        <v>CONSUMO PER CAPITA (kg ó litros por individuo)TotalAlimentacion</v>
      </c>
      <c r="B51" s="10" t="s">
        <v>103</v>
      </c>
      <c r="C51" s="10" t="s">
        <v>157</v>
      </c>
      <c r="D51" s="12">
        <v>147.99862445460084</v>
      </c>
      <c r="E51" s="12">
        <v>96.912759548564608</v>
      </c>
      <c r="F51" s="12">
        <v>108.6199327875711</v>
      </c>
      <c r="G51" s="12">
        <v>115.02546261174464</v>
      </c>
      <c r="H51" s="12">
        <v>0</v>
      </c>
      <c r="I51" s="12">
        <v>0</v>
      </c>
      <c r="J51" s="12">
        <v>0</v>
      </c>
      <c r="K51" s="12">
        <v>0</v>
      </c>
      <c r="L51" s="12">
        <v>0</v>
      </c>
      <c r="M51" s="12"/>
      <c r="N51" s="12"/>
      <c r="O51" s="12"/>
    </row>
    <row r="52" spans="1:15" x14ac:dyDescent="0.35">
      <c r="A52" s="10" t="str">
        <f>B51&amp;C52</f>
        <v>CONSUMO PER CAPITA (kg ó litros por individuo).T.Alimentos TOTAL ING</v>
      </c>
      <c r="B52" s="10">
        <v>0</v>
      </c>
      <c r="C52" s="10" t="s">
        <v>107</v>
      </c>
      <c r="D52" s="12">
        <v>51.260675504775655</v>
      </c>
      <c r="E52" s="12">
        <v>36.784712915990362</v>
      </c>
      <c r="F52" s="12">
        <v>44.480102530885276</v>
      </c>
      <c r="G52" s="12">
        <v>46.167053186712366</v>
      </c>
      <c r="H52" s="12">
        <v>0</v>
      </c>
      <c r="I52" s="12">
        <v>0</v>
      </c>
      <c r="J52" s="12">
        <v>0</v>
      </c>
      <c r="K52" s="12">
        <v>0</v>
      </c>
      <c r="L52" s="12">
        <v>0</v>
      </c>
      <c r="M52" s="12"/>
      <c r="N52" s="12"/>
      <c r="O52" s="12"/>
    </row>
    <row r="53" spans="1:15" x14ac:dyDescent="0.35">
      <c r="A53" s="10" t="str">
        <f>B51&amp;C53</f>
        <v>CONSUMO PER CAPITA (kg ó litros por individuo)Total Bebidas</v>
      </c>
      <c r="B53" s="10">
        <v>0</v>
      </c>
      <c r="C53" s="10" t="s">
        <v>158</v>
      </c>
      <c r="D53" s="12">
        <v>94.251184449019902</v>
      </c>
      <c r="E53" s="12">
        <v>58.110520851957638</v>
      </c>
      <c r="F53" s="12">
        <v>62.420193204829566</v>
      </c>
      <c r="G53" s="12">
        <v>67.173766427469801</v>
      </c>
      <c r="H53" s="12">
        <v>0</v>
      </c>
      <c r="I53" s="12">
        <v>0</v>
      </c>
      <c r="J53" s="12">
        <v>0</v>
      </c>
      <c r="K53" s="12">
        <v>0</v>
      </c>
      <c r="L53" s="12">
        <v>0</v>
      </c>
      <c r="M53" s="12"/>
      <c r="N53" s="12"/>
      <c r="O53" s="12"/>
    </row>
    <row r="54" spans="1:15" x14ac:dyDescent="0.35">
      <c r="A54" s="10" t="str">
        <f>B51&amp;C54</f>
        <v>CONSUMO PER CAPITA (kg ó litros por individuo)Total Bebidas Frias</v>
      </c>
      <c r="B54" s="10">
        <v>0</v>
      </c>
      <c r="C54" s="10" t="s">
        <v>159</v>
      </c>
      <c r="D54" s="12">
        <v>83.286181814395974</v>
      </c>
      <c r="E54" s="12">
        <v>51.360701730513433</v>
      </c>
      <c r="F54" s="12">
        <v>54.59573967764301</v>
      </c>
      <c r="G54" s="12">
        <v>58.941403849563955</v>
      </c>
      <c r="H54" s="12">
        <v>0</v>
      </c>
      <c r="I54" s="12">
        <v>0</v>
      </c>
      <c r="J54" s="12">
        <v>0</v>
      </c>
      <c r="K54" s="12">
        <v>0</v>
      </c>
      <c r="L54" s="12">
        <v>0</v>
      </c>
      <c r="M54" s="12"/>
      <c r="N54" s="12"/>
      <c r="O54" s="12"/>
    </row>
    <row r="55" spans="1:15" x14ac:dyDescent="0.35">
      <c r="A55" s="10" t="str">
        <f>B51&amp;C55</f>
        <v>CONSUMO PER CAPITA (kg ó litros por individuo)Total Bebidas Calientes</v>
      </c>
      <c r="B55" s="10">
        <v>0</v>
      </c>
      <c r="C55" s="10" t="s">
        <v>160</v>
      </c>
      <c r="D55" s="12">
        <v>10.964994696040851</v>
      </c>
      <c r="E55" s="12">
        <v>6.7498372192159195</v>
      </c>
      <c r="F55" s="12">
        <v>7.824455951128293</v>
      </c>
      <c r="G55" s="12">
        <v>8.2323629491627344</v>
      </c>
      <c r="H55" s="12">
        <v>0</v>
      </c>
      <c r="I55" s="12">
        <v>0</v>
      </c>
      <c r="J55" s="12">
        <v>0</v>
      </c>
      <c r="K55" s="12">
        <v>0</v>
      </c>
      <c r="L55" s="12">
        <v>0</v>
      </c>
      <c r="M55" s="12"/>
      <c r="N55" s="12"/>
      <c r="O55" s="12"/>
    </row>
    <row r="56" spans="1:15" x14ac:dyDescent="0.35">
      <c r="A56" s="10" t="str">
        <f>B51&amp;C56</f>
        <v>CONSUMO PER CAPITA (kg ó litros por individuo)Total Aperitivos</v>
      </c>
      <c r="B56" s="10">
        <v>0</v>
      </c>
      <c r="C56" s="10" t="s">
        <v>161</v>
      </c>
      <c r="D56" s="12">
        <v>2.4867871230684102</v>
      </c>
      <c r="E56" s="12">
        <v>2.017535599823197</v>
      </c>
      <c r="F56" s="12">
        <v>1.7196444311582078</v>
      </c>
      <c r="G56" s="12">
        <v>1.684652018826047</v>
      </c>
      <c r="H56" s="12">
        <v>0</v>
      </c>
      <c r="I56" s="12">
        <v>0</v>
      </c>
      <c r="J56" s="12">
        <v>0</v>
      </c>
      <c r="K56" s="12">
        <v>0</v>
      </c>
      <c r="L56" s="12">
        <v>0</v>
      </c>
      <c r="M56" s="12"/>
      <c r="N56" s="12"/>
      <c r="O56" s="12"/>
    </row>
    <row r="57" spans="1:15" x14ac:dyDescent="0.35">
      <c r="A57" s="10" t="str">
        <f>B57&amp;C57</f>
        <v>GASTO PER CAPITA (€ por individuo)TotalAlimentacion</v>
      </c>
      <c r="B57" s="10" t="s">
        <v>104</v>
      </c>
      <c r="C57" s="10" t="s">
        <v>157</v>
      </c>
      <c r="D57" s="12">
        <v>1095.1414870430588</v>
      </c>
      <c r="E57" s="12">
        <v>719.76318605677568</v>
      </c>
      <c r="F57" s="12">
        <v>884.43118315123741</v>
      </c>
      <c r="G57" s="12">
        <v>984.50968018411299</v>
      </c>
      <c r="H57" s="12">
        <v>0</v>
      </c>
      <c r="I57" s="12">
        <v>0</v>
      </c>
      <c r="J57" s="12">
        <v>0</v>
      </c>
      <c r="K57" s="12">
        <v>0</v>
      </c>
      <c r="L57" s="12">
        <v>0</v>
      </c>
      <c r="M57" s="12"/>
      <c r="N57" s="12"/>
      <c r="O57" s="12"/>
    </row>
    <row r="58" spans="1:15" x14ac:dyDescent="0.35">
      <c r="A58" s="10" t="str">
        <f>B57&amp;C58</f>
        <v>GASTO PER CAPITA (€ por individuo).T.Alimentos TOTAL ING</v>
      </c>
      <c r="B58" s="10">
        <v>0</v>
      </c>
      <c r="C58" s="10" t="s">
        <v>107</v>
      </c>
      <c r="D58" s="12">
        <v>654.88579983979957</v>
      </c>
      <c r="E58" s="12">
        <v>446.9435252604851</v>
      </c>
      <c r="F58" s="12">
        <v>571.22460920219874</v>
      </c>
      <c r="G58" s="12">
        <v>637.87751122277223</v>
      </c>
      <c r="H58" s="12">
        <v>0</v>
      </c>
      <c r="I58" s="12">
        <v>0</v>
      </c>
      <c r="J58" s="12">
        <v>0</v>
      </c>
      <c r="K58" s="12">
        <v>0</v>
      </c>
      <c r="L58" s="12">
        <v>0</v>
      </c>
      <c r="M58" s="12"/>
      <c r="N58" s="12"/>
      <c r="O58" s="12"/>
    </row>
    <row r="59" spans="1:15" x14ac:dyDescent="0.35">
      <c r="A59" s="10" t="str">
        <f>B57&amp;C59</f>
        <v>GASTO PER CAPITA (€ por individuo)Total Bebidas</v>
      </c>
      <c r="B59" s="10">
        <v>0</v>
      </c>
      <c r="C59" s="10" t="s">
        <v>158</v>
      </c>
      <c r="D59" s="12">
        <v>418.23833794273236</v>
      </c>
      <c r="E59" s="12">
        <v>255.76516619706348</v>
      </c>
      <c r="F59" s="12">
        <v>298.45995442573968</v>
      </c>
      <c r="G59" s="12">
        <v>331.92402560638311</v>
      </c>
      <c r="H59" s="12">
        <v>0</v>
      </c>
      <c r="I59" s="12">
        <v>0</v>
      </c>
      <c r="J59" s="12">
        <v>0</v>
      </c>
      <c r="K59" s="12">
        <v>0</v>
      </c>
      <c r="L59" s="12">
        <v>0</v>
      </c>
      <c r="M59" s="12"/>
      <c r="N59" s="12"/>
      <c r="O59" s="12"/>
    </row>
    <row r="60" spans="1:15" x14ac:dyDescent="0.35">
      <c r="A60" s="10" t="str">
        <f>B57&amp;C60</f>
        <v>GASTO PER CAPITA (€ por individuo)Total Bebidas Frias</v>
      </c>
      <c r="B60" s="10">
        <v>0</v>
      </c>
      <c r="C60" s="10" t="s">
        <v>159</v>
      </c>
      <c r="D60" s="12">
        <v>297.53087735567601</v>
      </c>
      <c r="E60" s="12">
        <v>182.30167662002421</v>
      </c>
      <c r="F60" s="12">
        <v>212.2103054704649</v>
      </c>
      <c r="G60" s="12">
        <v>238.86736166857557</v>
      </c>
      <c r="H60" s="12">
        <v>0</v>
      </c>
      <c r="I60" s="12">
        <v>0</v>
      </c>
      <c r="J60" s="12">
        <v>0</v>
      </c>
      <c r="K60" s="12">
        <v>0</v>
      </c>
      <c r="L60" s="12">
        <v>0</v>
      </c>
      <c r="M60" s="12"/>
      <c r="N60" s="12"/>
      <c r="O60" s="12"/>
    </row>
    <row r="61" spans="1:15" x14ac:dyDescent="0.35">
      <c r="A61" s="10" t="str">
        <f>B57&amp;C61</f>
        <v>GASTO PER CAPITA (€ por individuo)Total Bebidas Calientes</v>
      </c>
      <c r="B61" s="10">
        <v>0</v>
      </c>
      <c r="C61" s="10" t="s">
        <v>160</v>
      </c>
      <c r="D61" s="12">
        <v>120.70722817179598</v>
      </c>
      <c r="E61" s="12">
        <v>73.463559718569556</v>
      </c>
      <c r="F61" s="12">
        <v>86.249593004955543</v>
      </c>
      <c r="G61" s="12">
        <v>93.056785245476206</v>
      </c>
      <c r="H61" s="12">
        <v>0</v>
      </c>
      <c r="I61" s="12">
        <v>0</v>
      </c>
      <c r="J61" s="12">
        <v>0</v>
      </c>
      <c r="K61" s="12">
        <v>0</v>
      </c>
      <c r="L61" s="12">
        <v>0</v>
      </c>
      <c r="M61" s="12"/>
      <c r="N61" s="12"/>
      <c r="O61" s="12"/>
    </row>
    <row r="62" spans="1:15" x14ac:dyDescent="0.35">
      <c r="A62" s="10" t="str">
        <f>B57&amp;C62</f>
        <v>GASTO PER CAPITA (€ por individuo)Total Aperitivos</v>
      </c>
      <c r="B62" s="10">
        <v>0</v>
      </c>
      <c r="C62" s="10" t="s">
        <v>161</v>
      </c>
      <c r="D62" s="12">
        <v>22.017503862182256</v>
      </c>
      <c r="E62" s="12">
        <v>17.054556042731054</v>
      </c>
      <c r="F62" s="12">
        <v>14.746696467738287</v>
      </c>
      <c r="G62" s="12">
        <v>14.707895029363341</v>
      </c>
      <c r="H62" s="12">
        <v>0</v>
      </c>
      <c r="I62" s="12">
        <v>0</v>
      </c>
      <c r="J62" s="12">
        <v>0</v>
      </c>
      <c r="K62" s="12">
        <v>0</v>
      </c>
      <c r="L62" s="12">
        <v>0</v>
      </c>
      <c r="M62" s="12"/>
      <c r="N62" s="12"/>
      <c r="O62" s="12"/>
    </row>
    <row r="63" spans="1:15" x14ac:dyDescent="0.35">
      <c r="A63" s="10" t="str">
        <f>B63&amp;C63</f>
        <v>PRECIO MEDIO (kg ó litros)TotalAlimentacion</v>
      </c>
      <c r="B63" s="10" t="s">
        <v>105</v>
      </c>
      <c r="C63" s="10" t="s">
        <v>157</v>
      </c>
      <c r="D63" s="12">
        <v>7.3996734164174462</v>
      </c>
      <c r="E63" s="12">
        <v>7.4269186989365448</v>
      </c>
      <c r="F63" s="12">
        <v>8.142439057487973</v>
      </c>
      <c r="G63" s="12">
        <v>8.5590586451907047</v>
      </c>
      <c r="H63" s="12">
        <v>0</v>
      </c>
      <c r="I63" s="12">
        <v>0</v>
      </c>
      <c r="J63" s="12">
        <v>0</v>
      </c>
      <c r="K63" s="12">
        <v>0</v>
      </c>
      <c r="L63" s="12">
        <v>0</v>
      </c>
      <c r="M63" s="12"/>
      <c r="N63" s="12"/>
      <c r="O63" s="12"/>
    </row>
    <row r="64" spans="1:15" x14ac:dyDescent="0.35">
      <c r="A64" s="10" t="str">
        <f>B63&amp;C64</f>
        <v>PRECIO MEDIO (kg ó litros).T.Alimentos TOTAL ING</v>
      </c>
      <c r="B64" s="10">
        <v>0</v>
      </c>
      <c r="C64" s="10" t="s">
        <v>107</v>
      </c>
      <c r="D64" s="12">
        <v>12.77559831958882</v>
      </c>
      <c r="E64" s="12">
        <v>12.150251825567413</v>
      </c>
      <c r="F64" s="12">
        <v>12.842250280461073</v>
      </c>
      <c r="G64" s="12">
        <v>13.816725720894913</v>
      </c>
      <c r="H64" s="12">
        <v>0</v>
      </c>
      <c r="I64" s="12">
        <v>0</v>
      </c>
      <c r="J64" s="12">
        <v>0</v>
      </c>
      <c r="K64" s="12">
        <v>0</v>
      </c>
      <c r="L64" s="12">
        <v>0</v>
      </c>
      <c r="M64" s="12"/>
      <c r="N64" s="12"/>
      <c r="O64" s="12"/>
    </row>
    <row r="65" spans="1:15" x14ac:dyDescent="0.35">
      <c r="A65" s="10" t="str">
        <f>B63&amp;C65</f>
        <v>PRECIO MEDIO (kg ó litros)Total Bebidas</v>
      </c>
      <c r="B65" s="10">
        <v>0</v>
      </c>
      <c r="C65" s="10" t="s">
        <v>158</v>
      </c>
      <c r="D65" s="12">
        <v>4.4374862808112061</v>
      </c>
      <c r="E65" s="12">
        <v>4.4013573178710761</v>
      </c>
      <c r="F65" s="12">
        <v>4.7814647648775184</v>
      </c>
      <c r="G65" s="12">
        <v>4.9412745966057265</v>
      </c>
      <c r="H65" s="12">
        <v>0</v>
      </c>
      <c r="I65" s="12">
        <v>0</v>
      </c>
      <c r="J65" s="12">
        <v>0</v>
      </c>
      <c r="K65" s="12">
        <v>0</v>
      </c>
      <c r="L65" s="12">
        <v>0</v>
      </c>
      <c r="M65" s="12"/>
      <c r="N65" s="12"/>
      <c r="O65" s="12"/>
    </row>
    <row r="66" spans="1:15" x14ac:dyDescent="0.35">
      <c r="A66" s="10" t="str">
        <f>B63&amp;C66</f>
        <v>PRECIO MEDIO (kg ó litros)Total Bebidas Frias</v>
      </c>
      <c r="B66" s="10">
        <v>0</v>
      </c>
      <c r="C66" s="10" t="s">
        <v>159</v>
      </c>
      <c r="D66" s="12">
        <v>3.5723918526932392</v>
      </c>
      <c r="E66" s="12">
        <v>3.549438977227187</v>
      </c>
      <c r="F66" s="12">
        <v>3.8869389209386451</v>
      </c>
      <c r="G66" s="12">
        <v>4.0526242347100574</v>
      </c>
      <c r="H66" s="12">
        <v>0</v>
      </c>
      <c r="I66" s="12">
        <v>0</v>
      </c>
      <c r="J66" s="12">
        <v>0</v>
      </c>
      <c r="K66" s="12">
        <v>0</v>
      </c>
      <c r="L66" s="12">
        <v>0</v>
      </c>
      <c r="M66" s="12"/>
      <c r="N66" s="12"/>
      <c r="O66" s="12"/>
    </row>
    <row r="67" spans="1:15" x14ac:dyDescent="0.35">
      <c r="A67" s="10" t="str">
        <f>B63&amp;C67</f>
        <v>PRECIO MEDIO (kg ó litros)Total Bebidas Calientes</v>
      </c>
      <c r="B67" s="10">
        <v>0</v>
      </c>
      <c r="C67" s="10" t="s">
        <v>160</v>
      </c>
      <c r="D67" s="12">
        <v>11.008416466939099</v>
      </c>
      <c r="E67" s="12">
        <v>10.883752797686475</v>
      </c>
      <c r="F67" s="12">
        <v>11.023078606828667</v>
      </c>
      <c r="G67" s="12">
        <v>11.303775819910912</v>
      </c>
      <c r="H67" s="12">
        <v>0</v>
      </c>
      <c r="I67" s="12">
        <v>0</v>
      </c>
      <c r="J67" s="12">
        <v>0</v>
      </c>
      <c r="K67" s="12">
        <v>0</v>
      </c>
      <c r="L67" s="12">
        <v>0</v>
      </c>
      <c r="M67" s="12"/>
      <c r="N67" s="12"/>
      <c r="O67" s="12"/>
    </row>
    <row r="68" spans="1:15" x14ac:dyDescent="0.35">
      <c r="A68" s="10" t="str">
        <f>B63&amp;C68</f>
        <v>PRECIO MEDIO (kg ó litros)Total Aperitivos</v>
      </c>
      <c r="B68" s="10">
        <v>0</v>
      </c>
      <c r="C68" s="10" t="s">
        <v>161</v>
      </c>
      <c r="D68" s="12">
        <v>8.8537951873480765</v>
      </c>
      <c r="E68" s="12">
        <v>8.4531623849540001</v>
      </c>
      <c r="F68" s="12">
        <v>8.5754335027306521</v>
      </c>
      <c r="G68" s="12">
        <v>8.7305240874685595</v>
      </c>
      <c r="H68" s="12">
        <v>0</v>
      </c>
      <c r="I68" s="12">
        <v>0</v>
      </c>
      <c r="J68" s="12">
        <v>0</v>
      </c>
      <c r="K68" s="12">
        <v>0</v>
      </c>
      <c r="L68" s="12">
        <v>0</v>
      </c>
      <c r="M68" s="12"/>
      <c r="N68" s="12"/>
      <c r="O68" s="1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zoomScale="60" zoomScaleNormal="60" workbookViewId="0">
      <pane xSplit="3" ySplit="2" topLeftCell="D3" activePane="bottomRight" state="frozen"/>
      <selection activeCell="E32" sqref="E32"/>
      <selection pane="topRight" activeCell="E32" sqref="E32"/>
      <selection pane="bottomLeft" activeCell="E32" sqref="E32"/>
      <selection pane="bottomRight" activeCell="E32" sqref="E32"/>
    </sheetView>
  </sheetViews>
  <sheetFormatPr baseColWidth="10" defaultColWidth="11.453125" defaultRowHeight="14.5" x14ac:dyDescent="0.35"/>
  <cols>
    <col min="1" max="1" width="87" style="10" customWidth="1"/>
    <col min="2" max="2" width="49.26953125" style="10" customWidth="1"/>
    <col min="3" max="3" width="18.1796875" style="10" bestFit="1" customWidth="1"/>
    <col min="4" max="4" width="11.453125" style="10"/>
    <col min="5" max="14" width="11.453125" style="12"/>
    <col min="15" max="16384" width="11.453125" style="10"/>
  </cols>
  <sheetData>
    <row r="2" spans="1:13" x14ac:dyDescent="0.35">
      <c r="B2" s="10">
        <v>0</v>
      </c>
      <c r="C2" s="10">
        <v>0</v>
      </c>
      <c r="D2" s="11">
        <v>0</v>
      </c>
      <c r="E2" s="26" t="s">
        <v>192</v>
      </c>
      <c r="F2" s="26" t="s">
        <v>193</v>
      </c>
      <c r="G2" s="26" t="s">
        <v>194</v>
      </c>
      <c r="H2" s="26" t="s">
        <v>195</v>
      </c>
      <c r="I2" s="26">
        <v>0</v>
      </c>
      <c r="J2" s="26">
        <v>0</v>
      </c>
      <c r="K2" s="26">
        <v>0</v>
      </c>
      <c r="L2" s="26">
        <v>0</v>
      </c>
      <c r="M2" s="12">
        <v>0</v>
      </c>
    </row>
    <row r="3" spans="1:13" x14ac:dyDescent="0.35">
      <c r="A3" s="10" t="str">
        <f>B3&amp;C3&amp;D3</f>
        <v>DISTRIBUCION VOLUMEN X CRITERIO (Consumiciones)TotalAlimentacionT.ESPAÑA</v>
      </c>
      <c r="B3" s="10" t="s">
        <v>109</v>
      </c>
      <c r="C3" s="10" t="s">
        <v>157</v>
      </c>
      <c r="D3" s="12" t="s">
        <v>36</v>
      </c>
      <c r="E3" s="12">
        <v>100</v>
      </c>
      <c r="F3" s="12">
        <v>100</v>
      </c>
      <c r="G3" s="12">
        <v>100</v>
      </c>
      <c r="H3" s="12">
        <v>100</v>
      </c>
      <c r="I3" s="12">
        <v>0</v>
      </c>
      <c r="J3" s="12">
        <v>0</v>
      </c>
      <c r="K3" s="12">
        <v>0</v>
      </c>
      <c r="L3" s="12">
        <v>0</v>
      </c>
      <c r="M3" s="12">
        <v>0</v>
      </c>
    </row>
    <row r="4" spans="1:13" x14ac:dyDescent="0.35">
      <c r="A4" s="10" t="str">
        <f>B3&amp;C3&amp;D4</f>
        <v>DISTRIBUCION VOLUMEN X CRITERIO (Consumiciones)TotalAlimentacionBCN AM</v>
      </c>
      <c r="B4" s="10">
        <v>0</v>
      </c>
      <c r="C4" s="10">
        <v>0</v>
      </c>
      <c r="D4" s="12" t="s">
        <v>1</v>
      </c>
      <c r="E4" s="12">
        <v>9.2384864402638662</v>
      </c>
      <c r="F4" s="12">
        <v>8.410782001161996</v>
      </c>
      <c r="G4" s="12">
        <v>8.8326674280883299</v>
      </c>
      <c r="H4" s="12">
        <v>9.0263101712307545</v>
      </c>
      <c r="I4" s="12">
        <v>0</v>
      </c>
      <c r="J4" s="12">
        <v>0</v>
      </c>
      <c r="K4" s="12">
        <v>0</v>
      </c>
      <c r="L4" s="12">
        <v>0</v>
      </c>
      <c r="M4" s="12">
        <v>0</v>
      </c>
    </row>
    <row r="5" spans="1:13" x14ac:dyDescent="0.35">
      <c r="A5" s="10" t="str">
        <f>B3&amp;C3&amp;D5</f>
        <v>DISTRIBUCION VOLUMEN X CRITERIO (Consumiciones)TotalAlimentacionREST.CAT ARAGON</v>
      </c>
      <c r="B5" s="10">
        <v>0</v>
      </c>
      <c r="C5" s="10">
        <v>0</v>
      </c>
      <c r="D5" s="12" t="s">
        <v>2</v>
      </c>
      <c r="E5" s="12">
        <v>12.524484814599035</v>
      </c>
      <c r="F5" s="12">
        <v>12.396836219078358</v>
      </c>
      <c r="G5" s="12">
        <v>12.548955212960969</v>
      </c>
      <c r="H5" s="12">
        <v>12.832006844026742</v>
      </c>
      <c r="I5" s="12">
        <v>0</v>
      </c>
      <c r="J5" s="12">
        <v>0</v>
      </c>
      <c r="K5" s="12">
        <v>0</v>
      </c>
      <c r="L5" s="12">
        <v>0</v>
      </c>
      <c r="M5" s="12">
        <v>0</v>
      </c>
    </row>
    <row r="6" spans="1:13" x14ac:dyDescent="0.35">
      <c r="A6" s="10" t="str">
        <f>B3&amp;C3&amp;D6</f>
        <v>DISTRIBUCION VOLUMEN X CRITERIO (Consumiciones)TotalAlimentacionLEVANTE</v>
      </c>
      <c r="B6" s="10">
        <v>0</v>
      </c>
      <c r="C6" s="10">
        <v>0</v>
      </c>
      <c r="D6" s="12" t="s">
        <v>3</v>
      </c>
      <c r="E6" s="12">
        <v>15.239397940198089</v>
      </c>
      <c r="F6" s="12">
        <v>15.4561474891544</v>
      </c>
      <c r="G6" s="12">
        <v>15.54870727672529</v>
      </c>
      <c r="H6" s="12">
        <v>15.406673997366152</v>
      </c>
      <c r="I6" s="12">
        <v>0</v>
      </c>
      <c r="J6" s="12">
        <v>0</v>
      </c>
      <c r="K6" s="12">
        <v>0</v>
      </c>
      <c r="L6" s="12">
        <v>0</v>
      </c>
      <c r="M6" s="12">
        <v>0</v>
      </c>
    </row>
    <row r="7" spans="1:13" x14ac:dyDescent="0.35">
      <c r="A7" s="10" t="str">
        <f>B3&amp;C3&amp;D7</f>
        <v>DISTRIBUCION VOLUMEN X CRITERIO (Consumiciones)TotalAlimentacionANDALUCIA</v>
      </c>
      <c r="B7" s="10">
        <v>0</v>
      </c>
      <c r="C7" s="10">
        <v>0</v>
      </c>
      <c r="D7" s="12" t="s">
        <v>4</v>
      </c>
      <c r="E7" s="12">
        <v>21.682815642090624</v>
      </c>
      <c r="F7" s="12">
        <v>21.442698396115929</v>
      </c>
      <c r="G7" s="12">
        <v>21.081172697749469</v>
      </c>
      <c r="H7" s="12">
        <v>20.998474939031997</v>
      </c>
      <c r="I7" s="12">
        <v>0</v>
      </c>
      <c r="J7" s="12">
        <v>0</v>
      </c>
      <c r="K7" s="12">
        <v>0</v>
      </c>
      <c r="L7" s="12">
        <v>0</v>
      </c>
      <c r="M7" s="12">
        <v>0</v>
      </c>
    </row>
    <row r="8" spans="1:13" x14ac:dyDescent="0.35">
      <c r="A8" s="10" t="str">
        <f>B3&amp;C3&amp;D8</f>
        <v>DISTRIBUCION VOLUMEN X CRITERIO (Consumiciones)TotalAlimentacionMDD AM</v>
      </c>
      <c r="B8" s="10">
        <v>0</v>
      </c>
      <c r="C8" s="10">
        <v>0</v>
      </c>
      <c r="D8" s="12" t="s">
        <v>5</v>
      </c>
      <c r="E8" s="12">
        <v>13.258101308049392</v>
      </c>
      <c r="F8" s="12">
        <v>13.330052619713973</v>
      </c>
      <c r="G8" s="12">
        <v>13.940527819665002</v>
      </c>
      <c r="H8" s="12">
        <v>13.725870099699044</v>
      </c>
      <c r="I8" s="12">
        <v>0</v>
      </c>
      <c r="J8" s="12">
        <v>0</v>
      </c>
      <c r="K8" s="12">
        <v>0</v>
      </c>
      <c r="L8" s="12">
        <v>0</v>
      </c>
      <c r="M8" s="12">
        <v>0</v>
      </c>
    </row>
    <row r="9" spans="1:13" x14ac:dyDescent="0.35">
      <c r="A9" s="10" t="str">
        <f>B3&amp;C3&amp;D9</f>
        <v>DISTRIBUCION VOLUMEN X CRITERIO (Consumiciones)TotalAlimentacionRTO CENTRO</v>
      </c>
      <c r="B9" s="10">
        <v>0</v>
      </c>
      <c r="C9" s="10">
        <v>0</v>
      </c>
      <c r="D9" s="12" t="s">
        <v>6</v>
      </c>
      <c r="E9" s="12">
        <v>9.2586134394557327</v>
      </c>
      <c r="F9" s="12">
        <v>10.027702785674094</v>
      </c>
      <c r="G9" s="12">
        <v>9.3221260735435774</v>
      </c>
      <c r="H9" s="12">
        <v>8.6480445473905245</v>
      </c>
      <c r="I9" s="12">
        <v>0</v>
      </c>
      <c r="J9" s="12">
        <v>0</v>
      </c>
      <c r="K9" s="12">
        <v>0</v>
      </c>
      <c r="L9" s="12">
        <v>0</v>
      </c>
      <c r="M9" s="12">
        <v>0</v>
      </c>
    </row>
    <row r="10" spans="1:13" x14ac:dyDescent="0.35">
      <c r="A10" s="10" t="str">
        <f>B3&amp;C3&amp;D10</f>
        <v>DISTRIBUCION VOLUMEN X CRITERIO (Consumiciones)TotalAlimentacionNORTE-CENTRO</v>
      </c>
      <c r="B10" s="10">
        <v>0</v>
      </c>
      <c r="C10" s="10">
        <v>0</v>
      </c>
      <c r="D10" s="12" t="s">
        <v>7</v>
      </c>
      <c r="E10" s="12">
        <v>9.1807776879851151</v>
      </c>
      <c r="F10" s="12">
        <v>9.4769094578025079</v>
      </c>
      <c r="G10" s="12">
        <v>9.4152362913616567</v>
      </c>
      <c r="H10" s="12">
        <v>9.6994642773789757</v>
      </c>
      <c r="I10" s="12">
        <v>0</v>
      </c>
      <c r="J10" s="12">
        <v>0</v>
      </c>
      <c r="K10" s="12">
        <v>0</v>
      </c>
      <c r="L10" s="12">
        <v>0</v>
      </c>
      <c r="M10" s="12">
        <v>0</v>
      </c>
    </row>
    <row r="11" spans="1:13" x14ac:dyDescent="0.35">
      <c r="A11" s="10" t="str">
        <f>B3&amp;C3&amp;D11</f>
        <v>DISTRIBUCION VOLUMEN X CRITERIO (Consumiciones)TotalAlimentacionNOROESTE</v>
      </c>
      <c r="B11" s="10">
        <v>0</v>
      </c>
      <c r="C11" s="10">
        <v>0</v>
      </c>
      <c r="D11" s="12" t="s">
        <v>8</v>
      </c>
      <c r="E11" s="12">
        <v>9.6173286004247398</v>
      </c>
      <c r="F11" s="12">
        <v>9.4588746969005495</v>
      </c>
      <c r="G11" s="12">
        <v>9.310647845190239</v>
      </c>
      <c r="H11" s="12">
        <v>9.6631398197015237</v>
      </c>
      <c r="I11" s="12">
        <v>0</v>
      </c>
      <c r="J11" s="12">
        <v>0</v>
      </c>
      <c r="K11" s="12">
        <v>0</v>
      </c>
      <c r="L11" s="12">
        <v>0</v>
      </c>
      <c r="M11" s="12">
        <v>0</v>
      </c>
    </row>
    <row r="12" spans="1:13" x14ac:dyDescent="0.35">
      <c r="A12" s="10" t="str">
        <f>B3&amp;C3&amp;D12</f>
        <v>DISTRIBUCION VOLUMEN X CRITERIO (Consumiciones)TotalAlimentacion&lt;2MIL</v>
      </c>
      <c r="B12" s="10">
        <v>0</v>
      </c>
      <c r="C12" s="10">
        <v>0</v>
      </c>
      <c r="D12" s="12" t="s">
        <v>9</v>
      </c>
      <c r="E12" s="12">
        <v>5.7103374194215268</v>
      </c>
      <c r="F12" s="12">
        <v>5.9364146382142655</v>
      </c>
      <c r="G12" s="12">
        <v>5.285446142965724</v>
      </c>
      <c r="H12" s="12">
        <v>5.0425509609873638</v>
      </c>
      <c r="I12" s="12">
        <v>0</v>
      </c>
      <c r="J12" s="12">
        <v>0</v>
      </c>
      <c r="K12" s="12">
        <v>0</v>
      </c>
      <c r="L12" s="12">
        <v>0</v>
      </c>
      <c r="M12" s="12">
        <v>0</v>
      </c>
    </row>
    <row r="13" spans="1:13" x14ac:dyDescent="0.35">
      <c r="A13" s="10" t="str">
        <f>B3&amp;C3&amp;D13</f>
        <v>DISTRIBUCION VOLUMEN X CRITERIO (Consumiciones)TotalAlimentacion2-5MIL</v>
      </c>
      <c r="B13" s="10">
        <v>0</v>
      </c>
      <c r="C13" s="10">
        <v>0</v>
      </c>
      <c r="D13" s="12" t="s">
        <v>10</v>
      </c>
      <c r="E13" s="12">
        <v>5.1395646178278112</v>
      </c>
      <c r="F13" s="12">
        <v>5.0605355810803632</v>
      </c>
      <c r="G13" s="12">
        <v>4.9683519556478659</v>
      </c>
      <c r="H13" s="12">
        <v>5.2755042151522042</v>
      </c>
      <c r="I13" s="12">
        <v>0</v>
      </c>
      <c r="J13" s="12">
        <v>0</v>
      </c>
      <c r="K13" s="12">
        <v>0</v>
      </c>
      <c r="L13" s="12">
        <v>0</v>
      </c>
      <c r="M13" s="12">
        <v>0</v>
      </c>
    </row>
    <row r="14" spans="1:13" x14ac:dyDescent="0.35">
      <c r="A14" s="10" t="str">
        <f>B3&amp;C3&amp;D14</f>
        <v>DISTRIBUCION VOLUMEN X CRITERIO (Consumiciones)TotalAlimentacion5-10MIL</v>
      </c>
      <c r="B14" s="10">
        <v>0</v>
      </c>
      <c r="C14" s="10">
        <v>0</v>
      </c>
      <c r="D14" s="12" t="s">
        <v>11</v>
      </c>
      <c r="E14" s="12">
        <v>7.1722535191414982</v>
      </c>
      <c r="F14" s="12">
        <v>6.4070412545155637</v>
      </c>
      <c r="G14" s="12">
        <v>7.3715483008238794</v>
      </c>
      <c r="H14" s="12">
        <v>7.7117581205861807</v>
      </c>
      <c r="I14" s="12">
        <v>0</v>
      </c>
      <c r="J14" s="12">
        <v>0</v>
      </c>
      <c r="K14" s="12">
        <v>0</v>
      </c>
      <c r="L14" s="12">
        <v>0</v>
      </c>
      <c r="M14" s="12">
        <v>0</v>
      </c>
    </row>
    <row r="15" spans="1:13" x14ac:dyDescent="0.35">
      <c r="A15" s="10" t="str">
        <f>B3&amp;C3&amp;D15</f>
        <v>DISTRIBUCION VOLUMEN X CRITERIO (Consumiciones)TotalAlimentacion10-30MIL</v>
      </c>
      <c r="B15" s="10">
        <v>0</v>
      </c>
      <c r="C15" s="10">
        <v>0</v>
      </c>
      <c r="D15" s="12" t="s">
        <v>12</v>
      </c>
      <c r="E15" s="12">
        <v>18.680163365220171</v>
      </c>
      <c r="F15" s="12">
        <v>18.746767397404387</v>
      </c>
      <c r="G15" s="12">
        <v>18.635293926375134</v>
      </c>
      <c r="H15" s="12">
        <v>18.009898739930811</v>
      </c>
      <c r="I15" s="12">
        <v>0</v>
      </c>
      <c r="J15" s="12">
        <v>0</v>
      </c>
      <c r="K15" s="12">
        <v>0</v>
      </c>
      <c r="L15" s="12">
        <v>0</v>
      </c>
      <c r="M15" s="12">
        <v>0</v>
      </c>
    </row>
    <row r="16" spans="1:13" x14ac:dyDescent="0.35">
      <c r="A16" s="10" t="str">
        <f>B3&amp;C3&amp;D16</f>
        <v>DISTRIBUCION VOLUMEN X CRITERIO (Consumiciones)TotalAlimentacion30-100MIL</v>
      </c>
      <c r="B16" s="10">
        <v>0</v>
      </c>
      <c r="C16" s="10">
        <v>0</v>
      </c>
      <c r="D16" s="12" t="s">
        <v>13</v>
      </c>
      <c r="E16" s="12">
        <v>21.119124584186885</v>
      </c>
      <c r="F16" s="12">
        <v>20.986046886712742</v>
      </c>
      <c r="G16" s="12">
        <v>20.724811101040114</v>
      </c>
      <c r="H16" s="12">
        <v>21.119997734982203</v>
      </c>
      <c r="I16" s="12">
        <v>0</v>
      </c>
      <c r="J16" s="12">
        <v>0</v>
      </c>
      <c r="K16" s="12">
        <v>0</v>
      </c>
      <c r="L16" s="12">
        <v>0</v>
      </c>
      <c r="M16" s="12">
        <v>0</v>
      </c>
    </row>
    <row r="17" spans="1:13" x14ac:dyDescent="0.35">
      <c r="A17" s="10" t="str">
        <f>B3&amp;C3&amp;D17</f>
        <v>DISTRIBUCION VOLUMEN X CRITERIO (Consumiciones)TotalAlimentacion100-200MIL</v>
      </c>
      <c r="B17" s="10">
        <v>0</v>
      </c>
      <c r="C17" s="10">
        <v>0</v>
      </c>
      <c r="D17" s="12" t="s">
        <v>14</v>
      </c>
      <c r="E17" s="12">
        <v>10.664901614388542</v>
      </c>
      <c r="F17" s="12">
        <v>10.457256333701727</v>
      </c>
      <c r="G17" s="12">
        <v>10.283801634753344</v>
      </c>
      <c r="H17" s="12">
        <v>10.408384238843066</v>
      </c>
      <c r="I17" s="12">
        <v>0</v>
      </c>
      <c r="J17" s="12">
        <v>0</v>
      </c>
      <c r="K17" s="12">
        <v>0</v>
      </c>
      <c r="L17" s="12">
        <v>0</v>
      </c>
      <c r="M17" s="12">
        <v>0</v>
      </c>
    </row>
    <row r="18" spans="1:13" x14ac:dyDescent="0.35">
      <c r="A18" s="10" t="str">
        <f>B3&amp;C3&amp;D18</f>
        <v>DISTRIBUCION VOLUMEN X CRITERIO (Consumiciones)TotalAlimentacion200-500MIL</v>
      </c>
      <c r="B18" s="10">
        <v>0</v>
      </c>
      <c r="C18" s="10">
        <v>0</v>
      </c>
      <c r="D18" s="12" t="s">
        <v>15</v>
      </c>
      <c r="E18" s="12">
        <v>13.56359473961172</v>
      </c>
      <c r="F18" s="12">
        <v>13.697437561055182</v>
      </c>
      <c r="G18" s="12">
        <v>13.544366360336705</v>
      </c>
      <c r="H18" s="12">
        <v>13.802521056630802</v>
      </c>
      <c r="I18" s="12">
        <v>0</v>
      </c>
      <c r="J18" s="12">
        <v>0</v>
      </c>
      <c r="K18" s="12">
        <v>0</v>
      </c>
      <c r="L18" s="12">
        <v>0</v>
      </c>
      <c r="M18" s="12">
        <v>0</v>
      </c>
    </row>
    <row r="19" spans="1:13" x14ac:dyDescent="0.35">
      <c r="A19" s="10" t="str">
        <f>B3&amp;C3&amp;D19</f>
        <v>DISTRIBUCION VOLUMEN X CRITERIO (Consumiciones)TotalAlimentacion&gt;500MIL</v>
      </c>
      <c r="B19" s="10">
        <v>0</v>
      </c>
      <c r="C19" s="10">
        <v>0</v>
      </c>
      <c r="D19" s="12" t="s">
        <v>16</v>
      </c>
      <c r="E19" s="12">
        <v>17.950070711721704</v>
      </c>
      <c r="F19" s="12">
        <v>18.708498514514869</v>
      </c>
      <c r="G19" s="12">
        <v>19.186427726587301</v>
      </c>
      <c r="H19" s="12">
        <v>18.629365802669508</v>
      </c>
      <c r="I19" s="12">
        <v>0</v>
      </c>
      <c r="J19" s="12">
        <v>0</v>
      </c>
      <c r="K19" s="12">
        <v>0</v>
      </c>
      <c r="L19" s="12">
        <v>0</v>
      </c>
      <c r="M19" s="12">
        <v>0</v>
      </c>
    </row>
    <row r="20" spans="1:13" x14ac:dyDescent="0.35">
      <c r="A20" s="10" t="str">
        <f>B3&amp;C3&amp;D20</f>
        <v>DISTRIBUCION VOLUMEN X CRITERIO (Consumiciones)TotalAlimentacionDE 15 A 19 AÑOS</v>
      </c>
      <c r="B20" s="10">
        <v>0</v>
      </c>
      <c r="C20" s="10">
        <v>0</v>
      </c>
      <c r="D20" s="12" t="s">
        <v>39</v>
      </c>
      <c r="E20" s="12">
        <v>2.4237523257343687</v>
      </c>
      <c r="F20" s="12">
        <v>2.8320247134873986</v>
      </c>
      <c r="G20" s="12">
        <v>2.7167015538692283</v>
      </c>
      <c r="H20" s="12">
        <v>2.1936375956223939</v>
      </c>
      <c r="I20" s="12">
        <v>0</v>
      </c>
      <c r="J20" s="12">
        <v>0</v>
      </c>
      <c r="K20" s="12">
        <v>0</v>
      </c>
      <c r="L20" s="12">
        <v>0</v>
      </c>
      <c r="M20" s="12">
        <v>0</v>
      </c>
    </row>
    <row r="21" spans="1:13" x14ac:dyDescent="0.35">
      <c r="A21" s="10" t="str">
        <f>B3&amp;C3&amp;D21</f>
        <v>DISTRIBUCION VOLUMEN X CRITERIO (Consumiciones)TotalAlimentacionDE 20 A 24 AÑOS</v>
      </c>
      <c r="B21" s="10">
        <v>0</v>
      </c>
      <c r="C21" s="10">
        <v>0</v>
      </c>
      <c r="D21" s="12" t="s">
        <v>40</v>
      </c>
      <c r="E21" s="12">
        <v>3.2307633577026444</v>
      </c>
      <c r="F21" s="12">
        <v>3.817799429265798</v>
      </c>
      <c r="G21" s="12">
        <v>3.0151574395096548</v>
      </c>
      <c r="H21" s="12">
        <v>2.6136101552378919</v>
      </c>
      <c r="I21" s="12">
        <v>0</v>
      </c>
      <c r="J21" s="12">
        <v>0</v>
      </c>
      <c r="K21" s="12">
        <v>0</v>
      </c>
      <c r="L21" s="12">
        <v>0</v>
      </c>
      <c r="M21" s="12">
        <v>0</v>
      </c>
    </row>
    <row r="22" spans="1:13" x14ac:dyDescent="0.35">
      <c r="A22" s="10" t="str">
        <f>B3&amp;C3&amp;D22</f>
        <v>DISTRIBUCION VOLUMEN X CRITERIO (Consumiciones)TotalAlimentacionDE 25 A 34 AÑOS</v>
      </c>
      <c r="B22" s="10">
        <v>0</v>
      </c>
      <c r="C22" s="10">
        <v>0</v>
      </c>
      <c r="D22" s="12" t="s">
        <v>41</v>
      </c>
      <c r="E22" s="12">
        <v>9.088652765509595</v>
      </c>
      <c r="F22" s="12">
        <v>9.5237466849213632</v>
      </c>
      <c r="G22" s="12">
        <v>9.0700846641276911</v>
      </c>
      <c r="H22" s="12">
        <v>8.5282358189608019</v>
      </c>
      <c r="I22" s="12">
        <v>0</v>
      </c>
      <c r="J22" s="12">
        <v>0</v>
      </c>
      <c r="K22" s="12">
        <v>0</v>
      </c>
      <c r="L22" s="12">
        <v>0</v>
      </c>
      <c r="M22" s="12">
        <v>0</v>
      </c>
    </row>
    <row r="23" spans="1:13" x14ac:dyDescent="0.35">
      <c r="A23" s="10" t="str">
        <f>B3&amp;C3&amp;D23</f>
        <v>DISTRIBUCION VOLUMEN X CRITERIO (Consumiciones)TotalAlimentacionDE 35 A 49 AÑOS</v>
      </c>
      <c r="B23" s="10">
        <v>0</v>
      </c>
      <c r="C23" s="10">
        <v>0</v>
      </c>
      <c r="D23" s="12" t="s">
        <v>42</v>
      </c>
      <c r="E23" s="12">
        <v>29.473426722922813</v>
      </c>
      <c r="F23" s="12">
        <v>27.983781544794574</v>
      </c>
      <c r="G23" s="12">
        <v>27.453320922973123</v>
      </c>
      <c r="H23" s="12">
        <v>26.568620474077409</v>
      </c>
      <c r="I23" s="12">
        <v>0</v>
      </c>
      <c r="J23" s="12">
        <v>0</v>
      </c>
      <c r="K23" s="12">
        <v>0</v>
      </c>
      <c r="L23" s="12">
        <v>0</v>
      </c>
      <c r="M23" s="12">
        <v>0</v>
      </c>
    </row>
    <row r="24" spans="1:13" x14ac:dyDescent="0.35">
      <c r="A24" s="10" t="str">
        <f>B3&amp;C3&amp;D24</f>
        <v>DISTRIBUCION VOLUMEN X CRITERIO (Consumiciones)TotalAlimentacionDE 50 A 59 AÑOS</v>
      </c>
      <c r="B24" s="10">
        <v>0</v>
      </c>
      <c r="C24" s="10">
        <v>0</v>
      </c>
      <c r="D24" s="12" t="s">
        <v>43</v>
      </c>
      <c r="E24" s="12">
        <v>25.050249957713923</v>
      </c>
      <c r="F24" s="12">
        <v>24.573837133646009</v>
      </c>
      <c r="G24" s="12">
        <v>26.001227487593027</v>
      </c>
      <c r="H24" s="12">
        <v>24.679373722579705</v>
      </c>
      <c r="I24" s="12">
        <v>0</v>
      </c>
      <c r="J24" s="12">
        <v>0</v>
      </c>
      <c r="K24" s="12">
        <v>0</v>
      </c>
      <c r="L24" s="12">
        <v>0</v>
      </c>
      <c r="M24" s="12">
        <v>0</v>
      </c>
    </row>
    <row r="25" spans="1:13" x14ac:dyDescent="0.35">
      <c r="A25" s="10" t="str">
        <f>B3&amp;C3&amp;D25</f>
        <v>DISTRIBUCION VOLUMEN X CRITERIO (Consumiciones)TotalAlimentacionDE 60 A 75 AÑOS</v>
      </c>
      <c r="B25" s="10">
        <v>0</v>
      </c>
      <c r="C25" s="10">
        <v>0</v>
      </c>
      <c r="D25" s="12" t="s">
        <v>44</v>
      </c>
      <c r="E25" s="12">
        <v>30.733170140389781</v>
      </c>
      <c r="F25" s="12">
        <v>31.268811410285313</v>
      </c>
      <c r="G25" s="12">
        <v>31.743552641740269</v>
      </c>
      <c r="H25" s="12">
        <v>35.416499277260371</v>
      </c>
      <c r="I25" s="12">
        <v>0</v>
      </c>
      <c r="J25" s="12">
        <v>0</v>
      </c>
      <c r="K25" s="12">
        <v>0</v>
      </c>
      <c r="L25" s="12">
        <v>0</v>
      </c>
      <c r="M25" s="12">
        <v>0</v>
      </c>
    </row>
    <row r="26" spans="1:13" x14ac:dyDescent="0.35">
      <c r="A26" s="10" t="str">
        <f>B3&amp;C3&amp;D26</f>
        <v>DISTRIBUCION VOLUMEN X CRITERIO (Consumiciones)TotalAlimentacionALTA Y MEDIA ALTA</v>
      </c>
      <c r="B26" s="10">
        <v>0</v>
      </c>
      <c r="C26" s="10">
        <v>0</v>
      </c>
      <c r="D26" s="12" t="s">
        <v>17</v>
      </c>
      <c r="E26" s="12">
        <v>25.27906463192317</v>
      </c>
      <c r="F26" s="12">
        <v>24.890105257755955</v>
      </c>
      <c r="G26" s="12">
        <v>26.971194686848403</v>
      </c>
      <c r="H26" s="12">
        <v>26.567602746487118</v>
      </c>
      <c r="I26" s="12">
        <v>0</v>
      </c>
      <c r="J26" s="12">
        <v>0</v>
      </c>
      <c r="K26" s="12">
        <v>0</v>
      </c>
      <c r="L26" s="12">
        <v>0</v>
      </c>
      <c r="M26" s="12">
        <v>0</v>
      </c>
    </row>
    <row r="27" spans="1:13" x14ac:dyDescent="0.35">
      <c r="A27" s="10" t="str">
        <f>B3&amp;C3&amp;D27</f>
        <v>DISTRIBUCION VOLUMEN X CRITERIO (Consumiciones)TotalAlimentacionMEDIA</v>
      </c>
      <c r="B27" s="10">
        <v>0</v>
      </c>
      <c r="C27" s="10">
        <v>0</v>
      </c>
      <c r="D27" s="12" t="s">
        <v>18</v>
      </c>
      <c r="E27" s="12">
        <v>33.35720343362965</v>
      </c>
      <c r="F27" s="12">
        <v>33.392908526739653</v>
      </c>
      <c r="G27" s="12">
        <v>33.419373981327553</v>
      </c>
      <c r="H27" s="12">
        <v>33.612626862039754</v>
      </c>
      <c r="I27" s="12">
        <v>0</v>
      </c>
      <c r="J27" s="12">
        <v>0</v>
      </c>
      <c r="K27" s="12">
        <v>0</v>
      </c>
      <c r="L27" s="12">
        <v>0</v>
      </c>
      <c r="M27" s="12">
        <v>0</v>
      </c>
    </row>
    <row r="28" spans="1:13" x14ac:dyDescent="0.35">
      <c r="A28" s="10" t="str">
        <f>B3&amp;C3&amp;D28</f>
        <v>DISTRIBUCION VOLUMEN X CRITERIO (Consumiciones)TotalAlimentacionMEDIA BAJA</v>
      </c>
      <c r="B28" s="10">
        <v>0</v>
      </c>
      <c r="C28" s="10">
        <v>0</v>
      </c>
      <c r="D28" s="12" t="s">
        <v>19</v>
      </c>
      <c r="E28" s="12">
        <v>24.505182393955909</v>
      </c>
      <c r="F28" s="12">
        <v>24.357951515084871</v>
      </c>
      <c r="G28" s="12">
        <v>23.587751137051836</v>
      </c>
      <c r="H28" s="12">
        <v>24.399169595503022</v>
      </c>
      <c r="I28" s="12">
        <v>0</v>
      </c>
      <c r="J28" s="12">
        <v>0</v>
      </c>
      <c r="K28" s="12">
        <v>0</v>
      </c>
      <c r="L28" s="12">
        <v>0</v>
      </c>
      <c r="M28" s="12">
        <v>0</v>
      </c>
    </row>
    <row r="29" spans="1:13" x14ac:dyDescent="0.35">
      <c r="A29" s="10" t="str">
        <f>B3&amp;C3&amp;D29</f>
        <v>DISTRIBUCION VOLUMEN X CRITERIO (Consumiciones)TotalAlimentacionBAJA</v>
      </c>
      <c r="B29" s="10">
        <v>0</v>
      </c>
      <c r="C29" s="10">
        <v>0</v>
      </c>
      <c r="D29" s="12" t="s">
        <v>20</v>
      </c>
      <c r="E29" s="12">
        <v>16.858561286624443</v>
      </c>
      <c r="F29" s="12">
        <v>17.359034700419528</v>
      </c>
      <c r="G29" s="12">
        <v>16.021720840056741</v>
      </c>
      <c r="H29" s="12">
        <v>15.420577839708669</v>
      </c>
      <c r="I29" s="12">
        <v>0</v>
      </c>
      <c r="J29" s="12">
        <v>0</v>
      </c>
      <c r="K29" s="12">
        <v>0</v>
      </c>
      <c r="L29" s="12">
        <v>0</v>
      </c>
      <c r="M29" s="12">
        <v>0</v>
      </c>
    </row>
    <row r="30" spans="1:13" x14ac:dyDescent="0.35">
      <c r="A30" s="10" t="str">
        <f>B3&amp;C3&amp;D30</f>
        <v>DISTRIBUCION VOLUMEN X CRITERIO (Consumiciones)TotalAlimentacionHOMBRE</v>
      </c>
      <c r="B30" s="10">
        <v>0</v>
      </c>
      <c r="C30" s="10">
        <v>0</v>
      </c>
      <c r="D30" s="12" t="s">
        <v>21</v>
      </c>
      <c r="E30" s="12">
        <v>53.128183202089872</v>
      </c>
      <c r="F30" s="12">
        <v>53.732902258560557</v>
      </c>
      <c r="G30" s="12">
        <v>55.269718043661165</v>
      </c>
      <c r="H30" s="12">
        <v>55.559080617033693</v>
      </c>
      <c r="I30" s="12">
        <v>0</v>
      </c>
      <c r="J30" s="12">
        <v>0</v>
      </c>
      <c r="K30" s="12">
        <v>0</v>
      </c>
      <c r="L30" s="12">
        <v>0</v>
      </c>
      <c r="M30" s="12">
        <v>0</v>
      </c>
    </row>
    <row r="31" spans="1:13" x14ac:dyDescent="0.35">
      <c r="A31" s="10" t="str">
        <f>B3&amp;C3&amp;D31</f>
        <v>DISTRIBUCION VOLUMEN X CRITERIO (Consumiciones)TotalAlimentacionMUJER</v>
      </c>
      <c r="B31" s="10">
        <v>0</v>
      </c>
      <c r="C31" s="10">
        <v>0</v>
      </c>
      <c r="D31" s="12" t="s">
        <v>22</v>
      </c>
      <c r="E31" s="12">
        <v>46.871828544043304</v>
      </c>
      <c r="F31" s="12">
        <v>46.267097741439443</v>
      </c>
      <c r="G31" s="12">
        <v>44.730322601623371</v>
      </c>
      <c r="H31" s="12">
        <v>44.440904078792009</v>
      </c>
      <c r="I31" s="12">
        <v>0</v>
      </c>
      <c r="J31" s="12">
        <v>0</v>
      </c>
      <c r="K31" s="12">
        <v>0</v>
      </c>
      <c r="L31" s="12">
        <v>0</v>
      </c>
      <c r="M31" s="12">
        <v>0</v>
      </c>
    </row>
    <row r="32" spans="1:13" x14ac:dyDescent="0.35">
      <c r="A32" s="10" t="str">
        <f>B3&amp;C32&amp;D32</f>
        <v>DISTRIBUCION VOLUMEN X CRITERIO (Consumiciones).T.Alimentos TOTAL INGT.ESPAÑA</v>
      </c>
      <c r="B32" s="10">
        <v>0</v>
      </c>
      <c r="C32" s="10" t="s">
        <v>107</v>
      </c>
      <c r="D32" s="12" t="s">
        <v>36</v>
      </c>
      <c r="E32" s="12">
        <v>100</v>
      </c>
      <c r="F32" s="12">
        <v>100</v>
      </c>
      <c r="G32" s="12">
        <v>100</v>
      </c>
      <c r="H32" s="12">
        <v>100</v>
      </c>
      <c r="I32" s="12">
        <v>0</v>
      </c>
      <c r="J32" s="12">
        <v>0</v>
      </c>
      <c r="K32" s="12">
        <v>0</v>
      </c>
      <c r="L32" s="12">
        <v>0</v>
      </c>
      <c r="M32" s="12">
        <v>0</v>
      </c>
    </row>
    <row r="33" spans="1:13" x14ac:dyDescent="0.35">
      <c r="A33" s="10" t="str">
        <f>B3&amp;C32&amp;D33</f>
        <v>DISTRIBUCION VOLUMEN X CRITERIO (Consumiciones).T.Alimentos TOTAL INGBCN AM</v>
      </c>
      <c r="B33" s="10">
        <v>0</v>
      </c>
      <c r="C33" s="10">
        <v>0</v>
      </c>
      <c r="D33" s="12" t="s">
        <v>1</v>
      </c>
      <c r="E33" s="12">
        <v>10.047404694782474</v>
      </c>
      <c r="F33" s="12">
        <v>9.0962191533785557</v>
      </c>
      <c r="G33" s="12">
        <v>9.3453408593731542</v>
      </c>
      <c r="H33" s="12">
        <v>9.748849473094138</v>
      </c>
      <c r="I33" s="12">
        <v>0</v>
      </c>
      <c r="J33" s="12">
        <v>0</v>
      </c>
      <c r="K33" s="12">
        <v>0</v>
      </c>
      <c r="L33" s="12">
        <v>0</v>
      </c>
      <c r="M33" s="12">
        <v>0</v>
      </c>
    </row>
    <row r="34" spans="1:13" x14ac:dyDescent="0.35">
      <c r="A34" s="10" t="str">
        <f>B3&amp;C32&amp;D34</f>
        <v>DISTRIBUCION VOLUMEN X CRITERIO (Consumiciones).T.Alimentos TOTAL INGREST.CAT ARAGON</v>
      </c>
      <c r="B34" s="10">
        <v>0</v>
      </c>
      <c r="C34" s="10">
        <v>0</v>
      </c>
      <c r="D34" s="12" t="s">
        <v>2</v>
      </c>
      <c r="E34" s="12">
        <v>11.079728170369062</v>
      </c>
      <c r="F34" s="12">
        <v>11.783023243877036</v>
      </c>
      <c r="G34" s="12">
        <v>12.262352093845196</v>
      </c>
      <c r="H34" s="12">
        <v>12.652891108712527</v>
      </c>
      <c r="I34" s="12">
        <v>0</v>
      </c>
      <c r="J34" s="12">
        <v>0</v>
      </c>
      <c r="K34" s="12">
        <v>0</v>
      </c>
      <c r="L34" s="12">
        <v>0</v>
      </c>
      <c r="M34" s="12">
        <v>0</v>
      </c>
    </row>
    <row r="35" spans="1:13" x14ac:dyDescent="0.35">
      <c r="A35" s="10" t="str">
        <f>B3&amp;C32&amp;D35</f>
        <v>DISTRIBUCION VOLUMEN X CRITERIO (Consumiciones).T.Alimentos TOTAL INGLEVANTE</v>
      </c>
      <c r="B35" s="10">
        <v>0</v>
      </c>
      <c r="C35" s="10">
        <v>0</v>
      </c>
      <c r="D35" s="12" t="s">
        <v>3</v>
      </c>
      <c r="E35" s="12">
        <v>16.879545357955593</v>
      </c>
      <c r="F35" s="12">
        <v>17.261358612619631</v>
      </c>
      <c r="G35" s="12">
        <v>17.305891885417999</v>
      </c>
      <c r="H35" s="12">
        <v>16.940852667463965</v>
      </c>
      <c r="I35" s="12">
        <v>0</v>
      </c>
      <c r="J35" s="12">
        <v>0</v>
      </c>
      <c r="K35" s="12">
        <v>0</v>
      </c>
      <c r="L35" s="12">
        <v>0</v>
      </c>
      <c r="M35" s="12">
        <v>0</v>
      </c>
    </row>
    <row r="36" spans="1:13" x14ac:dyDescent="0.35">
      <c r="A36" s="10" t="str">
        <f>B3&amp;C32&amp;D36</f>
        <v>DISTRIBUCION VOLUMEN X CRITERIO (Consumiciones).T.Alimentos TOTAL INGANDALUCIA</v>
      </c>
      <c r="B36" s="10">
        <v>0</v>
      </c>
      <c r="C36" s="10">
        <v>0</v>
      </c>
      <c r="D36" s="12" t="s">
        <v>4</v>
      </c>
      <c r="E36" s="12">
        <v>22.954886738726998</v>
      </c>
      <c r="F36" s="12">
        <v>21.558780514285591</v>
      </c>
      <c r="G36" s="12">
        <v>21.333866445926006</v>
      </c>
      <c r="H36" s="12">
        <v>21.400742826997863</v>
      </c>
      <c r="I36" s="12">
        <v>0</v>
      </c>
      <c r="J36" s="12">
        <v>0</v>
      </c>
      <c r="K36" s="12">
        <v>0</v>
      </c>
      <c r="L36" s="12">
        <v>0</v>
      </c>
      <c r="M36" s="12">
        <v>0</v>
      </c>
    </row>
    <row r="37" spans="1:13" x14ac:dyDescent="0.35">
      <c r="A37" s="10" t="str">
        <f>B3&amp;C32&amp;D37</f>
        <v>DISTRIBUCION VOLUMEN X CRITERIO (Consumiciones).T.Alimentos TOTAL INGMDD AM</v>
      </c>
      <c r="B37" s="10">
        <v>0</v>
      </c>
      <c r="C37" s="10">
        <v>0</v>
      </c>
      <c r="D37" s="12" t="s">
        <v>5</v>
      </c>
      <c r="E37" s="12">
        <v>15.165175104542428</v>
      </c>
      <c r="F37" s="12">
        <v>15.54379015675608</v>
      </c>
      <c r="G37" s="12">
        <v>16.016876965054916</v>
      </c>
      <c r="H37" s="12">
        <v>15.759489600324878</v>
      </c>
      <c r="I37" s="12">
        <v>0</v>
      </c>
      <c r="J37" s="12">
        <v>0</v>
      </c>
      <c r="K37" s="12">
        <v>0</v>
      </c>
      <c r="L37" s="12">
        <v>0</v>
      </c>
      <c r="M37" s="12">
        <v>0</v>
      </c>
    </row>
    <row r="38" spans="1:13" x14ac:dyDescent="0.35">
      <c r="A38" s="10" t="str">
        <f>B3&amp;C32&amp;D38</f>
        <v>DISTRIBUCION VOLUMEN X CRITERIO (Consumiciones).T.Alimentos TOTAL INGRTO CENTRO</v>
      </c>
      <c r="B38" s="10">
        <v>0</v>
      </c>
      <c r="C38" s="10">
        <v>0</v>
      </c>
      <c r="D38" s="12" t="s">
        <v>6</v>
      </c>
      <c r="E38" s="12">
        <v>7.8324059633293359</v>
      </c>
      <c r="F38" s="12">
        <v>8.8234435623943419</v>
      </c>
      <c r="G38" s="12">
        <v>8.2093486711156984</v>
      </c>
      <c r="H38" s="12">
        <v>7.5926614988084253</v>
      </c>
      <c r="I38" s="12">
        <v>0</v>
      </c>
      <c r="J38" s="12">
        <v>0</v>
      </c>
      <c r="K38" s="12">
        <v>0</v>
      </c>
      <c r="L38" s="12">
        <v>0</v>
      </c>
      <c r="M38" s="12">
        <v>0</v>
      </c>
    </row>
    <row r="39" spans="1:13" x14ac:dyDescent="0.35">
      <c r="A39" s="10" t="str">
        <f>B3&amp;C32&amp;D39</f>
        <v>DISTRIBUCION VOLUMEN X CRITERIO (Consumiciones).T.Alimentos TOTAL INGNORTE-CENTRO</v>
      </c>
      <c r="B39" s="10">
        <v>0</v>
      </c>
      <c r="C39" s="10">
        <v>0</v>
      </c>
      <c r="D39" s="12" t="s">
        <v>7</v>
      </c>
      <c r="E39" s="12">
        <v>8.3208914857967837</v>
      </c>
      <c r="F39" s="12">
        <v>8.3836697967736686</v>
      </c>
      <c r="G39" s="12">
        <v>8.4598654209810622</v>
      </c>
      <c r="H39" s="12">
        <v>7.8835842617051606</v>
      </c>
      <c r="I39" s="12">
        <v>0</v>
      </c>
      <c r="J39" s="12">
        <v>0</v>
      </c>
      <c r="K39" s="12">
        <v>0</v>
      </c>
      <c r="L39" s="12">
        <v>0</v>
      </c>
      <c r="M39" s="12">
        <v>0</v>
      </c>
    </row>
    <row r="40" spans="1:13" x14ac:dyDescent="0.35">
      <c r="A40" s="10" t="str">
        <f>B3&amp;C32&amp;D40</f>
        <v>DISTRIBUCION VOLUMEN X CRITERIO (Consumiciones).T.Alimentos TOTAL INGNOROESTE</v>
      </c>
      <c r="B40" s="10">
        <v>0</v>
      </c>
      <c r="C40" s="10">
        <v>0</v>
      </c>
      <c r="D40" s="12" t="s">
        <v>8</v>
      </c>
      <c r="E40" s="12">
        <v>7.7199657041594163</v>
      </c>
      <c r="F40" s="12">
        <v>7.5497173252948278</v>
      </c>
      <c r="G40" s="12">
        <v>7.0664617319940071</v>
      </c>
      <c r="H40" s="12">
        <v>8.0209227337510232</v>
      </c>
      <c r="I40" s="12">
        <v>0</v>
      </c>
      <c r="J40" s="12">
        <v>0</v>
      </c>
      <c r="K40" s="12">
        <v>0</v>
      </c>
      <c r="L40" s="12">
        <v>0</v>
      </c>
      <c r="M40" s="12">
        <v>0</v>
      </c>
    </row>
    <row r="41" spans="1:13" x14ac:dyDescent="0.35">
      <c r="A41" s="10" t="str">
        <f>B3&amp;C32&amp;D41</f>
        <v>DISTRIBUCION VOLUMEN X CRITERIO (Consumiciones).T.Alimentos TOTAL ING&lt;2MIL</v>
      </c>
      <c r="B41" s="10">
        <v>0</v>
      </c>
      <c r="C41" s="10">
        <v>0</v>
      </c>
      <c r="D41" s="12" t="s">
        <v>9</v>
      </c>
      <c r="E41" s="12">
        <v>5.6789140466129799</v>
      </c>
      <c r="F41" s="12">
        <v>5.4883361942601221</v>
      </c>
      <c r="G41" s="12">
        <v>4.6618557532571332</v>
      </c>
      <c r="H41" s="12">
        <v>4.4000345862426418</v>
      </c>
      <c r="I41" s="12">
        <v>0</v>
      </c>
      <c r="J41" s="12">
        <v>0</v>
      </c>
      <c r="K41" s="12">
        <v>0</v>
      </c>
      <c r="L41" s="12">
        <v>0</v>
      </c>
      <c r="M41" s="12">
        <v>0</v>
      </c>
    </row>
    <row r="42" spans="1:13" x14ac:dyDescent="0.35">
      <c r="A42" s="10" t="str">
        <f>B3&amp;C32&amp;D42</f>
        <v>DISTRIBUCION VOLUMEN X CRITERIO (Consumiciones).T.Alimentos TOTAL ING2-5MIL</v>
      </c>
      <c r="B42" s="10">
        <v>0</v>
      </c>
      <c r="C42" s="10">
        <v>0</v>
      </c>
      <c r="D42" s="12" t="s">
        <v>10</v>
      </c>
      <c r="E42" s="12">
        <v>4.5323456912550117</v>
      </c>
      <c r="F42" s="12">
        <v>4.3108572585580029</v>
      </c>
      <c r="G42" s="12">
        <v>4.4893627335558666</v>
      </c>
      <c r="H42" s="12">
        <v>5.0644518517726906</v>
      </c>
      <c r="I42" s="12">
        <v>0</v>
      </c>
      <c r="J42" s="12">
        <v>0</v>
      </c>
      <c r="K42" s="12">
        <v>0</v>
      </c>
      <c r="L42" s="12">
        <v>0</v>
      </c>
      <c r="M42" s="12">
        <v>0</v>
      </c>
    </row>
    <row r="43" spans="1:13" x14ac:dyDescent="0.35">
      <c r="A43" s="10" t="str">
        <f>B3&amp;C32&amp;D43</f>
        <v>DISTRIBUCION VOLUMEN X CRITERIO (Consumiciones).T.Alimentos TOTAL ING5-10MIL</v>
      </c>
      <c r="B43" s="10">
        <v>0</v>
      </c>
      <c r="C43" s="10">
        <v>0</v>
      </c>
      <c r="D43" s="12" t="s">
        <v>11</v>
      </c>
      <c r="E43" s="12">
        <v>6.6299619822300411</v>
      </c>
      <c r="F43" s="12">
        <v>5.5844439382531803</v>
      </c>
      <c r="G43" s="12">
        <v>6.6071328183623201</v>
      </c>
      <c r="H43" s="12">
        <v>7.5494228663640044</v>
      </c>
      <c r="I43" s="12">
        <v>0</v>
      </c>
      <c r="J43" s="12">
        <v>0</v>
      </c>
      <c r="K43" s="12">
        <v>0</v>
      </c>
      <c r="L43" s="12">
        <v>0</v>
      </c>
      <c r="M43" s="12">
        <v>0</v>
      </c>
    </row>
    <row r="44" spans="1:13" x14ac:dyDescent="0.35">
      <c r="A44" s="10" t="str">
        <f>B3&amp;C32&amp;D44</f>
        <v>DISTRIBUCION VOLUMEN X CRITERIO (Consumiciones).T.Alimentos TOTAL ING10-30MIL</v>
      </c>
      <c r="B44" s="10">
        <v>0</v>
      </c>
      <c r="C44" s="10">
        <v>0</v>
      </c>
      <c r="D44" s="12" t="s">
        <v>12</v>
      </c>
      <c r="E44" s="12">
        <v>17.398860754766066</v>
      </c>
      <c r="F44" s="12">
        <v>17.929623329834936</v>
      </c>
      <c r="G44" s="12">
        <v>18.538665192527514</v>
      </c>
      <c r="H44" s="12">
        <v>16.912293757668966</v>
      </c>
      <c r="I44" s="12">
        <v>0</v>
      </c>
      <c r="J44" s="12">
        <v>0</v>
      </c>
      <c r="K44" s="12">
        <v>0</v>
      </c>
      <c r="L44" s="12">
        <v>0</v>
      </c>
      <c r="M44" s="12">
        <v>0</v>
      </c>
    </row>
    <row r="45" spans="1:13" x14ac:dyDescent="0.35">
      <c r="A45" s="10" t="str">
        <f>B3&amp;C32&amp;D45</f>
        <v>DISTRIBUCION VOLUMEN X CRITERIO (Consumiciones).T.Alimentos TOTAL ING30-100MIL</v>
      </c>
      <c r="B45" s="10">
        <v>0</v>
      </c>
      <c r="C45" s="10">
        <v>0</v>
      </c>
      <c r="D45" s="12" t="s">
        <v>13</v>
      </c>
      <c r="E45" s="12">
        <v>21.82014903171882</v>
      </c>
      <c r="F45" s="12">
        <v>21.923290262133747</v>
      </c>
      <c r="G45" s="12">
        <v>21.531278337731578</v>
      </c>
      <c r="H45" s="12">
        <v>22.142792605927657</v>
      </c>
      <c r="I45" s="12">
        <v>0</v>
      </c>
      <c r="J45" s="12">
        <v>0</v>
      </c>
      <c r="K45" s="12">
        <v>0</v>
      </c>
      <c r="L45" s="12">
        <v>0</v>
      </c>
      <c r="M45" s="12">
        <v>0</v>
      </c>
    </row>
    <row r="46" spans="1:13" x14ac:dyDescent="0.35">
      <c r="A46" s="10" t="str">
        <f>B3&amp;C32&amp;D46</f>
        <v>DISTRIBUCION VOLUMEN X CRITERIO (Consumiciones).T.Alimentos TOTAL ING100-200MIL</v>
      </c>
      <c r="B46" s="10">
        <v>0</v>
      </c>
      <c r="C46" s="10">
        <v>0</v>
      </c>
      <c r="D46" s="12" t="s">
        <v>14</v>
      </c>
      <c r="E46" s="12">
        <v>10.277610534219212</v>
      </c>
      <c r="F46" s="12">
        <v>10.326252096022118</v>
      </c>
      <c r="G46" s="12">
        <v>10.08994543675446</v>
      </c>
      <c r="H46" s="12">
        <v>10.170457713946513</v>
      </c>
      <c r="I46" s="12">
        <v>0</v>
      </c>
      <c r="J46" s="12">
        <v>0</v>
      </c>
      <c r="K46" s="12">
        <v>0</v>
      </c>
      <c r="L46" s="12">
        <v>0</v>
      </c>
      <c r="M46" s="12">
        <v>0</v>
      </c>
    </row>
    <row r="47" spans="1:13" x14ac:dyDescent="0.35">
      <c r="A47" s="10" t="str">
        <f>B3&amp;C32&amp;D47</f>
        <v>DISTRIBUCION VOLUMEN X CRITERIO (Consumiciones).T.Alimentos TOTAL ING200-500MIL</v>
      </c>
      <c r="B47" s="10">
        <v>0</v>
      </c>
      <c r="C47" s="10">
        <v>0</v>
      </c>
      <c r="D47" s="12" t="s">
        <v>15</v>
      </c>
      <c r="E47" s="12">
        <v>14.437476737941402</v>
      </c>
      <c r="F47" s="12">
        <v>14.696092463639973</v>
      </c>
      <c r="G47" s="12">
        <v>14.101117988435558</v>
      </c>
      <c r="H47" s="12">
        <v>14.180355597093591</v>
      </c>
      <c r="I47" s="12">
        <v>0</v>
      </c>
      <c r="J47" s="12">
        <v>0</v>
      </c>
      <c r="K47" s="12">
        <v>0</v>
      </c>
      <c r="L47" s="12">
        <v>0</v>
      </c>
      <c r="M47" s="12">
        <v>0</v>
      </c>
    </row>
    <row r="48" spans="1:13" x14ac:dyDescent="0.35">
      <c r="A48" s="10" t="str">
        <f>B3&amp;C32&amp;D48</f>
        <v>DISTRIBUCION VOLUMEN X CRITERIO (Consumiciones).T.Alimentos TOTAL ING&gt;500MIL</v>
      </c>
      <c r="B48" s="10">
        <v>0</v>
      </c>
      <c r="C48" s="10">
        <v>0</v>
      </c>
      <c r="D48" s="12" t="s">
        <v>16</v>
      </c>
      <c r="E48" s="12">
        <v>19.22468283108751</v>
      </c>
      <c r="F48" s="12">
        <v>19.741106822677651</v>
      </c>
      <c r="G48" s="12">
        <v>19.980635628813499</v>
      </c>
      <c r="H48" s="12">
        <v>19.58018519184192</v>
      </c>
      <c r="I48" s="12">
        <v>0</v>
      </c>
      <c r="J48" s="12">
        <v>0</v>
      </c>
      <c r="K48" s="12">
        <v>0</v>
      </c>
      <c r="L48" s="12">
        <v>0</v>
      </c>
      <c r="M48" s="12">
        <v>0</v>
      </c>
    </row>
    <row r="49" spans="1:13" x14ac:dyDescent="0.35">
      <c r="A49" s="10" t="str">
        <f>B3&amp;C32&amp;D49</f>
        <v>DISTRIBUCION VOLUMEN X CRITERIO (Consumiciones).T.Alimentos TOTAL INGDE 15 A 19 AÑOS</v>
      </c>
      <c r="B49" s="10">
        <v>0</v>
      </c>
      <c r="C49" s="10">
        <v>0</v>
      </c>
      <c r="D49" s="12" t="s">
        <v>39</v>
      </c>
      <c r="E49" s="12">
        <v>2.7561708043617408</v>
      </c>
      <c r="F49" s="12">
        <v>2.832733827839621</v>
      </c>
      <c r="G49" s="12">
        <v>3.1548383837807754</v>
      </c>
      <c r="H49" s="12">
        <v>2.6626354911197878</v>
      </c>
      <c r="I49" s="12">
        <v>0</v>
      </c>
      <c r="J49" s="12">
        <v>0</v>
      </c>
      <c r="K49" s="12">
        <v>0</v>
      </c>
      <c r="L49" s="12">
        <v>0</v>
      </c>
      <c r="M49" s="12">
        <v>0</v>
      </c>
    </row>
    <row r="50" spans="1:13" x14ac:dyDescent="0.35">
      <c r="A50" s="10" t="str">
        <f>B3&amp;C32&amp;D50</f>
        <v>DISTRIBUCION VOLUMEN X CRITERIO (Consumiciones).T.Alimentos TOTAL INGDE 20 A 24 AÑOS</v>
      </c>
      <c r="B50" s="10">
        <v>0</v>
      </c>
      <c r="C50" s="10">
        <v>0</v>
      </c>
      <c r="D50" s="12" t="s">
        <v>40</v>
      </c>
      <c r="E50" s="12">
        <v>3.6064835623371656</v>
      </c>
      <c r="F50" s="12">
        <v>4.2159369351916709</v>
      </c>
      <c r="G50" s="12">
        <v>3.5523630358250036</v>
      </c>
      <c r="H50" s="12">
        <v>3.1247368385259651</v>
      </c>
      <c r="I50" s="12">
        <v>0</v>
      </c>
      <c r="J50" s="12">
        <v>0</v>
      </c>
      <c r="K50" s="12">
        <v>0</v>
      </c>
      <c r="L50" s="12">
        <v>0</v>
      </c>
      <c r="M50" s="12">
        <v>0</v>
      </c>
    </row>
    <row r="51" spans="1:13" x14ac:dyDescent="0.35">
      <c r="A51" s="10" t="str">
        <f>B3&amp;C32&amp;D51</f>
        <v>DISTRIBUCION VOLUMEN X CRITERIO (Consumiciones).T.Alimentos TOTAL INGDE 25 A 34 AÑOS</v>
      </c>
      <c r="B51" s="10">
        <v>0</v>
      </c>
      <c r="C51" s="10">
        <v>0</v>
      </c>
      <c r="D51" s="12" t="s">
        <v>41</v>
      </c>
      <c r="E51" s="12">
        <v>10.266992088646314</v>
      </c>
      <c r="F51" s="12">
        <v>11.596747224404284</v>
      </c>
      <c r="G51" s="12">
        <v>10.781316834272593</v>
      </c>
      <c r="H51" s="12">
        <v>10.404254885063892</v>
      </c>
      <c r="I51" s="12">
        <v>0</v>
      </c>
      <c r="J51" s="12">
        <v>0</v>
      </c>
      <c r="K51" s="12">
        <v>0</v>
      </c>
      <c r="L51" s="12">
        <v>0</v>
      </c>
      <c r="M51" s="12">
        <v>0</v>
      </c>
    </row>
    <row r="52" spans="1:13" x14ac:dyDescent="0.35">
      <c r="A52" s="10" t="str">
        <f>B3&amp;C32&amp;D52</f>
        <v>DISTRIBUCION VOLUMEN X CRITERIO (Consumiciones).T.Alimentos TOTAL INGDE 35 A 49 AÑOS</v>
      </c>
      <c r="B52" s="10">
        <v>0</v>
      </c>
      <c r="C52" s="10">
        <v>0</v>
      </c>
      <c r="D52" s="12" t="s">
        <v>42</v>
      </c>
      <c r="E52" s="12">
        <v>30.124687853760374</v>
      </c>
      <c r="F52" s="12">
        <v>28.968237917462915</v>
      </c>
      <c r="G52" s="12">
        <v>28.213035376895395</v>
      </c>
      <c r="H52" s="12">
        <v>27.06462866908058</v>
      </c>
      <c r="I52" s="12">
        <v>0</v>
      </c>
      <c r="J52" s="12">
        <v>0</v>
      </c>
      <c r="K52" s="12">
        <v>0</v>
      </c>
      <c r="L52" s="12">
        <v>0</v>
      </c>
      <c r="M52" s="12">
        <v>0</v>
      </c>
    </row>
    <row r="53" spans="1:13" x14ac:dyDescent="0.35">
      <c r="A53" s="10" t="str">
        <f>B3&amp;C32&amp;D53</f>
        <v>DISTRIBUCION VOLUMEN X CRITERIO (Consumiciones).T.Alimentos TOTAL INGDE 50 A 59 AÑOS</v>
      </c>
      <c r="B53" s="10">
        <v>0</v>
      </c>
      <c r="C53" s="10">
        <v>0</v>
      </c>
      <c r="D53" s="12" t="s">
        <v>43</v>
      </c>
      <c r="E53" s="12">
        <v>24.306001836495255</v>
      </c>
      <c r="F53" s="12">
        <v>23.70642704423804</v>
      </c>
      <c r="G53" s="12">
        <v>25.805209131949848</v>
      </c>
      <c r="H53" s="12">
        <v>24.463335182466718</v>
      </c>
      <c r="I53" s="12">
        <v>0</v>
      </c>
      <c r="J53" s="12">
        <v>0</v>
      </c>
      <c r="K53" s="12">
        <v>0</v>
      </c>
      <c r="L53" s="12">
        <v>0</v>
      </c>
      <c r="M53" s="12">
        <v>0</v>
      </c>
    </row>
    <row r="54" spans="1:13" x14ac:dyDescent="0.35">
      <c r="A54" s="10" t="str">
        <f>B3&amp;C32&amp;D54</f>
        <v>DISTRIBUCION VOLUMEN X CRITERIO (Consumiciones).T.Alimentos TOTAL INGDE 60 A 75 AÑOS</v>
      </c>
      <c r="B54" s="10">
        <v>0</v>
      </c>
      <c r="C54" s="10">
        <v>0</v>
      </c>
      <c r="D54" s="12" t="s">
        <v>44</v>
      </c>
      <c r="E54" s="12">
        <v>28.939675123216468</v>
      </c>
      <c r="F54" s="12">
        <v>28.679898127825592</v>
      </c>
      <c r="G54" s="12">
        <v>28.493245384692472</v>
      </c>
      <c r="H54" s="12">
        <v>32.280408933743061</v>
      </c>
      <c r="I54" s="12">
        <v>0</v>
      </c>
      <c r="J54" s="12">
        <v>0</v>
      </c>
      <c r="K54" s="12">
        <v>0</v>
      </c>
      <c r="L54" s="12">
        <v>0</v>
      </c>
      <c r="M54" s="12">
        <v>0</v>
      </c>
    </row>
    <row r="55" spans="1:13" x14ac:dyDescent="0.35">
      <c r="A55" s="10" t="str">
        <f>B3&amp;C32&amp;D55</f>
        <v>DISTRIBUCION VOLUMEN X CRITERIO (Consumiciones).T.Alimentos TOTAL INGALTA Y MEDIA ALTA</v>
      </c>
      <c r="B55" s="10">
        <v>0</v>
      </c>
      <c r="C55" s="10">
        <v>0</v>
      </c>
      <c r="D55" s="12" t="s">
        <v>17</v>
      </c>
      <c r="E55" s="12">
        <v>26.112441547034752</v>
      </c>
      <c r="F55" s="12">
        <v>25.290569160037098</v>
      </c>
      <c r="G55" s="12">
        <v>27.981770971245325</v>
      </c>
      <c r="H55" s="12">
        <v>27.68585976444437</v>
      </c>
      <c r="I55" s="12">
        <v>0</v>
      </c>
      <c r="J55" s="12">
        <v>0</v>
      </c>
      <c r="K55" s="12">
        <v>0</v>
      </c>
      <c r="L55" s="12">
        <v>0</v>
      </c>
      <c r="M55" s="12">
        <v>0</v>
      </c>
    </row>
    <row r="56" spans="1:13" x14ac:dyDescent="0.35">
      <c r="A56" s="10" t="str">
        <f>B3&amp;C32&amp;D56</f>
        <v>DISTRIBUCION VOLUMEN X CRITERIO (Consumiciones).T.Alimentos TOTAL INGMEDIA</v>
      </c>
      <c r="B56" s="10">
        <v>0</v>
      </c>
      <c r="C56" s="10">
        <v>0</v>
      </c>
      <c r="D56" s="12" t="s">
        <v>18</v>
      </c>
      <c r="E56" s="12">
        <v>33.863906815251923</v>
      </c>
      <c r="F56" s="12">
        <v>34.035212461955823</v>
      </c>
      <c r="G56" s="12">
        <v>33.604832395429952</v>
      </c>
      <c r="H56" s="12">
        <v>34.125099216854771</v>
      </c>
      <c r="I56" s="12">
        <v>0</v>
      </c>
      <c r="J56" s="12">
        <v>0</v>
      </c>
      <c r="K56" s="12">
        <v>0</v>
      </c>
      <c r="L56" s="12">
        <v>0</v>
      </c>
      <c r="M56" s="12">
        <v>0</v>
      </c>
    </row>
    <row r="57" spans="1:13" x14ac:dyDescent="0.35">
      <c r="A57" s="10" t="str">
        <f>B3&amp;C32&amp;D57</f>
        <v>DISTRIBUCION VOLUMEN X CRITERIO (Consumiciones).T.Alimentos TOTAL INGMEDIA BAJA</v>
      </c>
      <c r="B57" s="10">
        <v>0</v>
      </c>
      <c r="C57" s="10">
        <v>0</v>
      </c>
      <c r="D57" s="12" t="s">
        <v>19</v>
      </c>
      <c r="E57" s="12">
        <v>23.13010074966612</v>
      </c>
      <c r="F57" s="12">
        <v>23.626193363643306</v>
      </c>
      <c r="G57" s="12">
        <v>22.512980870681769</v>
      </c>
      <c r="H57" s="12">
        <v>22.786640772322457</v>
      </c>
      <c r="I57" s="12">
        <v>0</v>
      </c>
      <c r="J57" s="12">
        <v>0</v>
      </c>
      <c r="K57" s="12">
        <v>0</v>
      </c>
      <c r="L57" s="12">
        <v>0</v>
      </c>
      <c r="M57" s="12">
        <v>0</v>
      </c>
    </row>
    <row r="58" spans="1:13" x14ac:dyDescent="0.35">
      <c r="A58" s="10" t="str">
        <f>B3&amp;C32&amp;D58</f>
        <v>DISTRIBUCION VOLUMEN X CRITERIO (Consumiciones).T.Alimentos TOTAL INGBAJA</v>
      </c>
      <c r="B58" s="10">
        <v>0</v>
      </c>
      <c r="C58" s="10">
        <v>0</v>
      </c>
      <c r="D58" s="12" t="s">
        <v>20</v>
      </c>
      <c r="E58" s="12">
        <v>16.893550888047198</v>
      </c>
      <c r="F58" s="12">
        <v>17.048010822085363</v>
      </c>
      <c r="G58" s="12">
        <v>15.900434094329155</v>
      </c>
      <c r="H58" s="12">
        <v>15.40237498676299</v>
      </c>
      <c r="I58" s="12">
        <v>0</v>
      </c>
      <c r="J58" s="12">
        <v>0</v>
      </c>
      <c r="K58" s="12">
        <v>0</v>
      </c>
      <c r="L58" s="12">
        <v>0</v>
      </c>
      <c r="M58" s="12">
        <v>0</v>
      </c>
    </row>
    <row r="59" spans="1:13" x14ac:dyDescent="0.35">
      <c r="A59" s="10" t="str">
        <f>B3&amp;C32&amp;D59</f>
        <v>DISTRIBUCION VOLUMEN X CRITERIO (Consumiciones).T.Alimentos TOTAL INGHOMBRE</v>
      </c>
      <c r="B59" s="10">
        <v>0</v>
      </c>
      <c r="C59" s="10">
        <v>0</v>
      </c>
      <c r="D59" s="12" t="s">
        <v>21</v>
      </c>
      <c r="E59" s="12">
        <v>47.463984859860986</v>
      </c>
      <c r="F59" s="12">
        <v>47.599127742569102</v>
      </c>
      <c r="G59" s="12">
        <v>49.329202864957395</v>
      </c>
      <c r="H59" s="12">
        <v>49.989692133864303</v>
      </c>
      <c r="I59" s="12">
        <v>0</v>
      </c>
      <c r="J59" s="12">
        <v>0</v>
      </c>
      <c r="K59" s="12">
        <v>0</v>
      </c>
      <c r="L59" s="12">
        <v>0</v>
      </c>
      <c r="M59" s="12">
        <v>0</v>
      </c>
    </row>
    <row r="60" spans="1:13" x14ac:dyDescent="0.35">
      <c r="A60" s="10" t="str">
        <f>B3&amp;C32&amp;D60</f>
        <v>DISTRIBUCION VOLUMEN X CRITERIO (Consumiciones).T.Alimentos TOTAL INGMUJER</v>
      </c>
      <c r="B60" s="10">
        <v>0</v>
      </c>
      <c r="C60" s="10">
        <v>0</v>
      </c>
      <c r="D60" s="12" t="s">
        <v>22</v>
      </c>
      <c r="E60" s="12">
        <v>52.536015140139014</v>
      </c>
      <c r="F60" s="12">
        <v>52.400872257430898</v>
      </c>
      <c r="G60" s="12">
        <v>50.670797135042612</v>
      </c>
      <c r="H60" s="12">
        <v>50.010307866135697</v>
      </c>
      <c r="I60" s="12">
        <v>0</v>
      </c>
      <c r="J60" s="12">
        <v>0</v>
      </c>
      <c r="K60" s="12">
        <v>0</v>
      </c>
      <c r="L60" s="12">
        <v>0</v>
      </c>
      <c r="M60" s="12">
        <v>0</v>
      </c>
    </row>
    <row r="61" spans="1:13" x14ac:dyDescent="0.35">
      <c r="A61" s="10" t="str">
        <f>B3&amp;C61&amp;D61</f>
        <v>DISTRIBUCION VOLUMEN X CRITERIO (Consumiciones)Total BebidasT.ESPAÑA</v>
      </c>
      <c r="B61" s="10">
        <v>0</v>
      </c>
      <c r="C61" s="10" t="s">
        <v>158</v>
      </c>
      <c r="D61" s="12" t="s">
        <v>36</v>
      </c>
      <c r="E61" s="12">
        <v>100</v>
      </c>
      <c r="F61" s="12">
        <v>100</v>
      </c>
      <c r="G61" s="12">
        <v>100</v>
      </c>
      <c r="H61" s="12">
        <v>100</v>
      </c>
      <c r="I61" s="12">
        <v>0</v>
      </c>
      <c r="J61" s="12">
        <v>0</v>
      </c>
      <c r="K61" s="12">
        <v>0</v>
      </c>
      <c r="L61" s="12">
        <v>0</v>
      </c>
      <c r="M61" s="12">
        <v>0</v>
      </c>
    </row>
    <row r="62" spans="1:13" x14ac:dyDescent="0.35">
      <c r="A62" s="10" t="str">
        <f>B3&amp;C61&amp;D62</f>
        <v>DISTRIBUCION VOLUMEN X CRITERIO (Consumiciones)Total BebidasBCN AM</v>
      </c>
      <c r="B62" s="10">
        <v>0</v>
      </c>
      <c r="C62" s="10">
        <v>0</v>
      </c>
      <c r="D62" s="12" t="s">
        <v>1</v>
      </c>
      <c r="E62" s="12">
        <v>8.9583547511969162</v>
      </c>
      <c r="F62" s="12">
        <v>8.111690041676658</v>
      </c>
      <c r="G62" s="12">
        <v>8.6041126167202844</v>
      </c>
      <c r="H62" s="12">
        <v>8.5281012390597688</v>
      </c>
      <c r="I62" s="12">
        <v>0</v>
      </c>
      <c r="J62" s="12">
        <v>0</v>
      </c>
      <c r="K62" s="12">
        <v>0</v>
      </c>
      <c r="L62" s="12">
        <v>0</v>
      </c>
      <c r="M62" s="12">
        <v>0</v>
      </c>
    </row>
    <row r="63" spans="1:13" x14ac:dyDescent="0.35">
      <c r="A63" s="10" t="str">
        <f>B3&amp;C61&amp;D63</f>
        <v>DISTRIBUCION VOLUMEN X CRITERIO (Consumiciones)Total BebidasREST.CAT ARAGON</v>
      </c>
      <c r="B63" s="10">
        <v>0</v>
      </c>
      <c r="C63" s="10">
        <v>0</v>
      </c>
      <c r="D63" s="12" t="s">
        <v>2</v>
      </c>
      <c r="E63" s="12">
        <v>13.577283053010254</v>
      </c>
      <c r="F63" s="12">
        <v>13.058904557897479</v>
      </c>
      <c r="G63" s="12">
        <v>12.966314049416464</v>
      </c>
      <c r="H63" s="12">
        <v>13.162738404640731</v>
      </c>
      <c r="I63" s="12">
        <v>0</v>
      </c>
      <c r="J63" s="12">
        <v>0</v>
      </c>
      <c r="K63" s="12">
        <v>0</v>
      </c>
      <c r="L63" s="12">
        <v>0</v>
      </c>
      <c r="M63" s="12">
        <v>0</v>
      </c>
    </row>
    <row r="64" spans="1:13" x14ac:dyDescent="0.35">
      <c r="A64" s="10" t="str">
        <f>B3&amp;C61&amp;D64</f>
        <v>DISTRIBUCION VOLUMEN X CRITERIO (Consumiciones)Total BebidasLEVANTE</v>
      </c>
      <c r="B64" s="10">
        <v>0</v>
      </c>
      <c r="C64" s="10">
        <v>0</v>
      </c>
      <c r="D64" s="12" t="s">
        <v>3</v>
      </c>
      <c r="E64" s="12">
        <v>14.383557893930021</v>
      </c>
      <c r="F64" s="12">
        <v>14.365990925025571</v>
      </c>
      <c r="G64" s="12">
        <v>14.18115886029041</v>
      </c>
      <c r="H64" s="12">
        <v>14.391288083234999</v>
      </c>
      <c r="I64" s="12">
        <v>0</v>
      </c>
      <c r="J64" s="12">
        <v>0</v>
      </c>
      <c r="K64" s="12">
        <v>0</v>
      </c>
      <c r="L64" s="12">
        <v>0</v>
      </c>
      <c r="M64" s="12">
        <v>0</v>
      </c>
    </row>
    <row r="65" spans="1:13" x14ac:dyDescent="0.35">
      <c r="A65" s="10" t="str">
        <f>B3&amp;C61&amp;D65</f>
        <v>DISTRIBUCION VOLUMEN X CRITERIO (Consumiciones)Total BebidasANDALUCIA</v>
      </c>
      <c r="B65" s="10">
        <v>0</v>
      </c>
      <c r="C65" s="10">
        <v>0</v>
      </c>
      <c r="D65" s="12" t="s">
        <v>4</v>
      </c>
      <c r="E65" s="12">
        <v>20.366233807841667</v>
      </c>
      <c r="F65" s="12">
        <v>21.037675879990314</v>
      </c>
      <c r="G65" s="12">
        <v>20.649534075662196</v>
      </c>
      <c r="H65" s="12">
        <v>20.652617250495396</v>
      </c>
      <c r="I65" s="12">
        <v>0</v>
      </c>
      <c r="J65" s="12">
        <v>0</v>
      </c>
      <c r="K65" s="12">
        <v>0</v>
      </c>
      <c r="L65" s="12">
        <v>0</v>
      </c>
      <c r="M65" s="12">
        <v>0</v>
      </c>
    </row>
    <row r="66" spans="1:13" x14ac:dyDescent="0.35">
      <c r="A66" s="10" t="str">
        <f>B3&amp;C61&amp;D66</f>
        <v>DISTRIBUCION VOLUMEN X CRITERIO (Consumiciones)Total BebidasMDD AM</v>
      </c>
      <c r="B66" s="10">
        <v>0</v>
      </c>
      <c r="C66" s="10">
        <v>0</v>
      </c>
      <c r="D66" s="12" t="s">
        <v>5</v>
      </c>
      <c r="E66" s="12">
        <v>12.096870183515353</v>
      </c>
      <c r="F66" s="12">
        <v>12.055917783515348</v>
      </c>
      <c r="G66" s="12">
        <v>12.774621567575405</v>
      </c>
      <c r="H66" s="12">
        <v>12.585988600879006</v>
      </c>
      <c r="I66" s="12">
        <v>0</v>
      </c>
      <c r="J66" s="12">
        <v>0</v>
      </c>
      <c r="K66" s="12">
        <v>0</v>
      </c>
      <c r="L66" s="12">
        <v>0</v>
      </c>
      <c r="M66" s="12">
        <v>0</v>
      </c>
    </row>
    <row r="67" spans="1:13" x14ac:dyDescent="0.35">
      <c r="A67" s="10" t="str">
        <f>B3&amp;C61&amp;D67</f>
        <v>DISTRIBUCION VOLUMEN X CRITERIO (Consumiciones)Total BebidasRTO CENTRO</v>
      </c>
      <c r="B67" s="10">
        <v>0</v>
      </c>
      <c r="C67" s="10">
        <v>0</v>
      </c>
      <c r="D67" s="12" t="s">
        <v>6</v>
      </c>
      <c r="E67" s="12">
        <v>9.8707070743938452</v>
      </c>
      <c r="F67" s="12">
        <v>10.397045568294031</v>
      </c>
      <c r="G67" s="12">
        <v>9.7239031218881031</v>
      </c>
      <c r="H67" s="12">
        <v>8.9932942500619166</v>
      </c>
      <c r="I67" s="12">
        <v>0</v>
      </c>
      <c r="J67" s="12">
        <v>0</v>
      </c>
      <c r="K67" s="12">
        <v>0</v>
      </c>
      <c r="L67" s="12">
        <v>0</v>
      </c>
      <c r="M67" s="12">
        <v>0</v>
      </c>
    </row>
    <row r="68" spans="1:13" x14ac:dyDescent="0.35">
      <c r="A68" s="10" t="str">
        <f>B3&amp;C61&amp;D68</f>
        <v>DISTRIBUCION VOLUMEN X CRITERIO (Consumiciones)Total BebidasNORTE-CENTRO</v>
      </c>
      <c r="B68" s="10">
        <v>0</v>
      </c>
      <c r="C68" s="10">
        <v>0</v>
      </c>
      <c r="D68" s="12" t="s">
        <v>7</v>
      </c>
      <c r="E68" s="12">
        <v>9.7300325186535659</v>
      </c>
      <c r="F68" s="12">
        <v>9.9542763342897622</v>
      </c>
      <c r="G68" s="12">
        <v>9.9573194023391522</v>
      </c>
      <c r="H68" s="12">
        <v>10.695484517133965</v>
      </c>
      <c r="I68" s="12">
        <v>0</v>
      </c>
      <c r="J68" s="12">
        <v>0</v>
      </c>
      <c r="K68" s="12">
        <v>0</v>
      </c>
      <c r="L68" s="12">
        <v>0</v>
      </c>
      <c r="M68" s="12">
        <v>0</v>
      </c>
    </row>
    <row r="69" spans="1:13" x14ac:dyDescent="0.35">
      <c r="A69" s="10" t="str">
        <f>B3&amp;C61&amp;D69</f>
        <v>DISTRIBUCION VOLUMEN X CRITERIO (Consumiciones)Total BebidasNOROESTE</v>
      </c>
      <c r="B69" s="10">
        <v>0</v>
      </c>
      <c r="C69" s="10">
        <v>0</v>
      </c>
      <c r="D69" s="12" t="s">
        <v>8</v>
      </c>
      <c r="E69" s="12">
        <v>11.016963759048478</v>
      </c>
      <c r="F69" s="12">
        <v>11.01850725365453</v>
      </c>
      <c r="G69" s="12">
        <v>11.143027474116746</v>
      </c>
      <c r="H69" s="12">
        <v>10.990476756152045</v>
      </c>
      <c r="I69" s="12">
        <v>0</v>
      </c>
      <c r="J69" s="12">
        <v>0</v>
      </c>
      <c r="K69" s="12">
        <v>0</v>
      </c>
      <c r="L69" s="12">
        <v>0</v>
      </c>
      <c r="M69" s="12">
        <v>0</v>
      </c>
    </row>
    <row r="70" spans="1:13" x14ac:dyDescent="0.35">
      <c r="A70" s="10" t="str">
        <f>B3&amp;C61&amp;D70</f>
        <v>DISTRIBUCION VOLUMEN X CRITERIO (Consumiciones)Total Bebidas&lt;2MIL</v>
      </c>
      <c r="B70" s="10">
        <v>0</v>
      </c>
      <c r="C70" s="10">
        <v>0</v>
      </c>
      <c r="D70" s="12" t="s">
        <v>9</v>
      </c>
      <c r="E70" s="13">
        <v>5.686761641331235</v>
      </c>
      <c r="F70" s="12">
        <v>6.0836857566892846</v>
      </c>
      <c r="G70" s="13">
        <v>5.5970492317271621</v>
      </c>
      <c r="H70" s="12">
        <v>5.4062438781968583</v>
      </c>
      <c r="I70" s="12">
        <v>0</v>
      </c>
      <c r="J70" s="12">
        <v>0</v>
      </c>
      <c r="K70" s="12">
        <v>0</v>
      </c>
      <c r="L70" s="12">
        <v>0</v>
      </c>
      <c r="M70" s="12">
        <v>0</v>
      </c>
    </row>
    <row r="71" spans="1:13" x14ac:dyDescent="0.35">
      <c r="A71" s="10" t="str">
        <f>B3&amp;C61&amp;D71</f>
        <v>DISTRIBUCION VOLUMEN X CRITERIO (Consumiciones)Total Bebidas2-5MIL</v>
      </c>
      <c r="B71" s="10">
        <v>0</v>
      </c>
      <c r="C71" s="10">
        <v>0</v>
      </c>
      <c r="D71" s="12" t="s">
        <v>10</v>
      </c>
      <c r="E71" s="12">
        <v>5.3151563853824424</v>
      </c>
      <c r="F71" s="12">
        <v>5.25576331302487</v>
      </c>
      <c r="G71" s="12">
        <v>5.1264512985603119</v>
      </c>
      <c r="H71" s="12">
        <v>5.3420322084155369</v>
      </c>
      <c r="I71" s="12">
        <v>0</v>
      </c>
      <c r="J71" s="12">
        <v>0</v>
      </c>
      <c r="K71" s="12">
        <v>0</v>
      </c>
      <c r="L71" s="12">
        <v>0</v>
      </c>
      <c r="M71" s="12">
        <v>0</v>
      </c>
    </row>
    <row r="72" spans="1:13" x14ac:dyDescent="0.35">
      <c r="A72" s="10" t="str">
        <f>B3&amp;C61&amp;D72</f>
        <v>DISTRIBUCION VOLUMEN X CRITERIO (Consumiciones)Total Bebidas5-10MIL</v>
      </c>
      <c r="B72" s="10">
        <v>0</v>
      </c>
      <c r="C72" s="10">
        <v>0</v>
      </c>
      <c r="D72" s="12" t="s">
        <v>11</v>
      </c>
      <c r="E72" s="12">
        <v>7.2299782769635428</v>
      </c>
      <c r="F72" s="12">
        <v>6.7433445097472777</v>
      </c>
      <c r="G72" s="12">
        <v>7.9634031723040524</v>
      </c>
      <c r="H72" s="12">
        <v>7.8387375033478337</v>
      </c>
      <c r="I72" s="12">
        <v>0</v>
      </c>
      <c r="J72" s="12">
        <v>0</v>
      </c>
      <c r="K72" s="12">
        <v>0</v>
      </c>
      <c r="L72" s="12">
        <v>0</v>
      </c>
      <c r="M72" s="12">
        <v>0</v>
      </c>
    </row>
    <row r="73" spans="1:13" x14ac:dyDescent="0.35">
      <c r="A73" s="10" t="str">
        <f>B3&amp;C61&amp;D73</f>
        <v>DISTRIBUCION VOLUMEN X CRITERIO (Consumiciones)Total Bebidas10-30MIL</v>
      </c>
      <c r="B73" s="10">
        <v>0</v>
      </c>
      <c r="C73" s="10">
        <v>0</v>
      </c>
      <c r="D73" s="12" t="s">
        <v>12</v>
      </c>
      <c r="E73" s="12">
        <v>19.247993209548728</v>
      </c>
      <c r="F73" s="12">
        <v>19.144794890190941</v>
      </c>
      <c r="G73" s="12">
        <v>18.463027444676776</v>
      </c>
      <c r="H73" s="12">
        <v>18.334921312607229</v>
      </c>
      <c r="I73" s="12">
        <v>0</v>
      </c>
      <c r="J73" s="12">
        <v>0</v>
      </c>
      <c r="K73" s="12">
        <v>0</v>
      </c>
      <c r="L73" s="12">
        <v>0</v>
      </c>
      <c r="M73" s="12">
        <v>0</v>
      </c>
    </row>
    <row r="74" spans="1:13" x14ac:dyDescent="0.35">
      <c r="A74" s="10" t="str">
        <f>B3&amp;C61&amp;D74</f>
        <v>DISTRIBUCION VOLUMEN X CRITERIO (Consumiciones)Total Bebidas30-100MIL</v>
      </c>
      <c r="B74" s="10">
        <v>0</v>
      </c>
      <c r="C74" s="10">
        <v>0</v>
      </c>
      <c r="D74" s="12" t="s">
        <v>13</v>
      </c>
      <c r="E74" s="12">
        <v>20.93888411359244</v>
      </c>
      <c r="F74" s="12">
        <v>20.445244166344157</v>
      </c>
      <c r="G74" s="12">
        <v>20.196276285293923</v>
      </c>
      <c r="H74" s="12">
        <v>20.487194039260732</v>
      </c>
      <c r="I74" s="12">
        <v>0</v>
      </c>
      <c r="J74" s="12">
        <v>0</v>
      </c>
      <c r="K74" s="12">
        <v>0</v>
      </c>
      <c r="L74" s="12">
        <v>0</v>
      </c>
      <c r="M74" s="12">
        <v>0</v>
      </c>
    </row>
    <row r="75" spans="1:13" x14ac:dyDescent="0.35">
      <c r="A75" s="10" t="str">
        <f>B3&amp;C61&amp;D75</f>
        <v>DISTRIBUCION VOLUMEN X CRITERIO (Consumiciones)Total Bebidas100-200MIL</v>
      </c>
      <c r="B75" s="10">
        <v>0</v>
      </c>
      <c r="C75" s="10">
        <v>0</v>
      </c>
      <c r="D75" s="12" t="s">
        <v>14</v>
      </c>
      <c r="E75" s="12">
        <v>11.102554104311535</v>
      </c>
      <c r="F75" s="12">
        <v>10.83097146685051</v>
      </c>
      <c r="G75" s="12">
        <v>10.512990019113902</v>
      </c>
      <c r="H75" s="12">
        <v>10.751056526158882</v>
      </c>
      <c r="I75" s="12">
        <v>0</v>
      </c>
      <c r="J75" s="12">
        <v>0</v>
      </c>
      <c r="K75" s="12">
        <v>0</v>
      </c>
      <c r="L75" s="12">
        <v>0</v>
      </c>
      <c r="M75" s="12">
        <v>0</v>
      </c>
    </row>
    <row r="76" spans="1:13" x14ac:dyDescent="0.35">
      <c r="A76" s="10" t="str">
        <f>B3&amp;C61&amp;D76</f>
        <v>DISTRIBUCION VOLUMEN X CRITERIO (Consumiciones)Total Bebidas200-500MIL</v>
      </c>
      <c r="B76" s="10">
        <v>0</v>
      </c>
      <c r="C76" s="10">
        <v>0</v>
      </c>
      <c r="D76" s="12" t="s">
        <v>15</v>
      </c>
      <c r="E76" s="12">
        <v>13.113065434133251</v>
      </c>
      <c r="F76" s="12">
        <v>12.953515497031667</v>
      </c>
      <c r="G76" s="12">
        <v>13.15927539399881</v>
      </c>
      <c r="H76" s="12">
        <v>13.576969405356481</v>
      </c>
      <c r="I76" s="12">
        <v>0</v>
      </c>
      <c r="J76" s="12">
        <v>0</v>
      </c>
      <c r="K76" s="12">
        <v>0</v>
      </c>
      <c r="L76" s="12">
        <v>0</v>
      </c>
      <c r="M76" s="12">
        <v>0</v>
      </c>
    </row>
    <row r="77" spans="1:13" x14ac:dyDescent="0.35">
      <c r="A77" s="10" t="str">
        <f>B3&amp;C61&amp;D77</f>
        <v>DISTRIBUCION VOLUMEN X CRITERIO (Consumiciones)Total Bebidas&gt;500MIL</v>
      </c>
      <c r="B77" s="10">
        <v>0</v>
      </c>
      <c r="C77" s="10">
        <v>0</v>
      </c>
      <c r="D77" s="12" t="s">
        <v>16</v>
      </c>
      <c r="E77" s="12">
        <v>17.365603793146729</v>
      </c>
      <c r="F77" s="12">
        <v>18.54268373785877</v>
      </c>
      <c r="G77" s="12">
        <v>18.981524210327983</v>
      </c>
      <c r="H77" s="12">
        <v>18.262828779143188</v>
      </c>
      <c r="I77" s="12">
        <v>0</v>
      </c>
      <c r="J77" s="12">
        <v>0</v>
      </c>
      <c r="K77" s="12">
        <v>0</v>
      </c>
      <c r="L77" s="12">
        <v>0</v>
      </c>
      <c r="M77" s="12">
        <v>0</v>
      </c>
    </row>
    <row r="78" spans="1:13" x14ac:dyDescent="0.35">
      <c r="A78" s="10" t="str">
        <f>B3&amp;C61&amp;D78</f>
        <v>DISTRIBUCION VOLUMEN X CRITERIO (Consumiciones)Total BebidasDE 15 A 19 AÑOS</v>
      </c>
      <c r="B78" s="10">
        <v>0</v>
      </c>
      <c r="C78" s="10">
        <v>0</v>
      </c>
      <c r="D78" s="12" t="s">
        <v>39</v>
      </c>
      <c r="E78" s="12">
        <v>1.549544156892517</v>
      </c>
      <c r="F78" s="12">
        <v>1.9884470892676218</v>
      </c>
      <c r="G78" s="12">
        <v>1.923825547565057</v>
      </c>
      <c r="H78" s="12">
        <v>1.4948820022870171</v>
      </c>
      <c r="I78" s="12">
        <v>0</v>
      </c>
      <c r="J78" s="12">
        <v>0</v>
      </c>
      <c r="K78" s="12">
        <v>0</v>
      </c>
      <c r="L78" s="12">
        <v>0</v>
      </c>
      <c r="M78" s="12">
        <v>0</v>
      </c>
    </row>
    <row r="79" spans="1:13" x14ac:dyDescent="0.35">
      <c r="A79" s="10" t="str">
        <f>B3&amp;C61&amp;D79</f>
        <v>DISTRIBUCION VOLUMEN X CRITERIO (Consumiciones)Total BebidasDE 20 A 24 AÑOS</v>
      </c>
      <c r="B79" s="10">
        <v>0</v>
      </c>
      <c r="C79" s="10">
        <v>0</v>
      </c>
      <c r="D79" s="12" t="s">
        <v>40</v>
      </c>
      <c r="E79" s="12">
        <v>2.6749618939454307</v>
      </c>
      <c r="F79" s="12">
        <v>3.1323297758058422</v>
      </c>
      <c r="G79" s="12">
        <v>2.2447285892292395</v>
      </c>
      <c r="H79" s="12">
        <v>2.0726685108478011</v>
      </c>
      <c r="I79" s="12">
        <v>0</v>
      </c>
      <c r="J79" s="12">
        <v>0</v>
      </c>
      <c r="K79" s="12">
        <v>0</v>
      </c>
      <c r="L79" s="12">
        <v>0</v>
      </c>
      <c r="M79" s="12">
        <v>0</v>
      </c>
    </row>
    <row r="80" spans="1:13" x14ac:dyDescent="0.35">
      <c r="A80" s="10" t="str">
        <f>B3&amp;C61&amp;D80</f>
        <v>DISTRIBUCION VOLUMEN X CRITERIO (Consumiciones)Total BebidasDE 25 A 34 AÑOS</v>
      </c>
      <c r="B80" s="10">
        <v>0</v>
      </c>
      <c r="C80" s="10">
        <v>0</v>
      </c>
      <c r="D80" s="12" t="s">
        <v>41</v>
      </c>
      <c r="E80" s="12">
        <v>8.1646325525977108</v>
      </c>
      <c r="F80" s="12">
        <v>7.892389007295125</v>
      </c>
      <c r="G80" s="12">
        <v>7.6805527648916572</v>
      </c>
      <c r="H80" s="12">
        <v>6.9496139670973598</v>
      </c>
      <c r="I80" s="12">
        <v>0</v>
      </c>
      <c r="J80" s="12">
        <v>0</v>
      </c>
      <c r="K80" s="12">
        <v>0</v>
      </c>
      <c r="L80" s="12">
        <v>0</v>
      </c>
      <c r="M80" s="12">
        <v>0</v>
      </c>
    </row>
    <row r="81" spans="1:13" x14ac:dyDescent="0.35">
      <c r="A81" s="10" t="str">
        <f>B3&amp;C61&amp;D81</f>
        <v>DISTRIBUCION VOLUMEN X CRITERIO (Consumiciones)Total BebidasDE 35 A 49 AÑOS</v>
      </c>
      <c r="B81" s="10">
        <v>0</v>
      </c>
      <c r="C81" s="10">
        <v>0</v>
      </c>
      <c r="D81" s="12" t="s">
        <v>42</v>
      </c>
      <c r="E81" s="12">
        <v>28.997283048954799</v>
      </c>
      <c r="F81" s="12">
        <v>27.393328830725476</v>
      </c>
      <c r="G81" s="12">
        <v>26.779333434901233</v>
      </c>
      <c r="H81" s="12">
        <v>25.957153712670113</v>
      </c>
      <c r="I81" s="12">
        <v>0</v>
      </c>
      <c r="J81" s="12">
        <v>0</v>
      </c>
      <c r="K81" s="12">
        <v>0</v>
      </c>
      <c r="L81" s="12">
        <v>0</v>
      </c>
      <c r="M81" s="12">
        <v>0</v>
      </c>
    </row>
    <row r="82" spans="1:13" x14ac:dyDescent="0.35">
      <c r="A82" s="10" t="str">
        <f>B3&amp;C61&amp;D82</f>
        <v>DISTRIBUCION VOLUMEN X CRITERIO (Consumiciones)Total BebidasDE 50 A 59 AÑOS</v>
      </c>
      <c r="B82" s="10">
        <v>0</v>
      </c>
      <c r="C82" s="10">
        <v>0</v>
      </c>
      <c r="D82" s="12" t="s">
        <v>43</v>
      </c>
      <c r="E82" s="12">
        <v>25.856273512758758</v>
      </c>
      <c r="F82" s="12">
        <v>25.711092453158606</v>
      </c>
      <c r="G82" s="12">
        <v>26.36808648285821</v>
      </c>
      <c r="H82" s="12">
        <v>25.107205629647634</v>
      </c>
      <c r="I82" s="12">
        <v>0</v>
      </c>
      <c r="J82" s="12">
        <v>0</v>
      </c>
      <c r="K82" s="12">
        <v>0</v>
      </c>
      <c r="L82" s="12">
        <v>0</v>
      </c>
      <c r="M82" s="12">
        <v>0</v>
      </c>
    </row>
    <row r="83" spans="1:13" x14ac:dyDescent="0.35">
      <c r="A83" s="10" t="str">
        <f>B3&amp;C61&amp;D83</f>
        <v>DISTRIBUCION VOLUMEN X CRITERIO (Consumiciones)Total BebidasDE 60 A 75 AÑOS</v>
      </c>
      <c r="B83" s="10">
        <v>0</v>
      </c>
      <c r="C83" s="10">
        <v>0</v>
      </c>
      <c r="D83" s="12" t="s">
        <v>44</v>
      </c>
      <c r="E83" s="12">
        <v>32.75729672394386</v>
      </c>
      <c r="F83" s="12">
        <v>33.882407837141109</v>
      </c>
      <c r="G83" s="12">
        <v>35.003477596550226</v>
      </c>
      <c r="H83" s="12">
        <v>38.418468003693448</v>
      </c>
      <c r="I83" s="12">
        <v>0</v>
      </c>
      <c r="J83" s="12">
        <v>0</v>
      </c>
      <c r="K83" s="12">
        <v>0</v>
      </c>
      <c r="L83" s="12">
        <v>0</v>
      </c>
      <c r="M83" s="12">
        <v>0</v>
      </c>
    </row>
    <row r="84" spans="1:13" x14ac:dyDescent="0.35">
      <c r="A84" s="10" t="str">
        <f>B3&amp;C61&amp;D84</f>
        <v>DISTRIBUCION VOLUMEN X CRITERIO (Consumiciones)Total BebidasALTA Y MEDIA ALTA</v>
      </c>
      <c r="B84" s="10">
        <v>0</v>
      </c>
      <c r="C84" s="10">
        <v>0</v>
      </c>
      <c r="D84" s="12" t="s">
        <v>17</v>
      </c>
      <c r="E84" s="12">
        <v>25.562648543656248</v>
      </c>
      <c r="F84" s="12">
        <v>25.511328865104172</v>
      </c>
      <c r="G84" s="12">
        <v>27.221668996104352</v>
      </c>
      <c r="H84" s="12">
        <v>26.357068378650911</v>
      </c>
      <c r="I84" s="12">
        <v>0</v>
      </c>
      <c r="J84" s="12">
        <v>0</v>
      </c>
      <c r="K84" s="12">
        <v>0</v>
      </c>
      <c r="L84" s="12">
        <v>0</v>
      </c>
      <c r="M84" s="12">
        <v>0</v>
      </c>
    </row>
    <row r="85" spans="1:13" x14ac:dyDescent="0.35">
      <c r="A85" s="10" t="str">
        <f>B3&amp;C61&amp;D85</f>
        <v>DISTRIBUCION VOLUMEN X CRITERIO (Consumiciones)Total BebidasMEDIA</v>
      </c>
      <c r="B85" s="10">
        <v>0</v>
      </c>
      <c r="C85" s="10">
        <v>0</v>
      </c>
      <c r="D85" s="12" t="s">
        <v>18</v>
      </c>
      <c r="E85" s="12">
        <v>32.906648936224144</v>
      </c>
      <c r="F85" s="12">
        <v>32.702300685754857</v>
      </c>
      <c r="G85" s="12">
        <v>33.000323103679477</v>
      </c>
      <c r="H85" s="12">
        <v>33.12502060467817</v>
      </c>
      <c r="I85" s="12">
        <v>0</v>
      </c>
      <c r="J85" s="12">
        <v>0</v>
      </c>
      <c r="K85" s="12">
        <v>0</v>
      </c>
      <c r="L85" s="12">
        <v>0</v>
      </c>
      <c r="M85" s="12">
        <v>0</v>
      </c>
    </row>
    <row r="86" spans="1:13" x14ac:dyDescent="0.35">
      <c r="A86" s="10" t="str">
        <f>B3&amp;C61&amp;D86</f>
        <v>DISTRIBUCION VOLUMEN X CRITERIO (Consumiciones)Total BebidasMEDIA BAJA</v>
      </c>
      <c r="B86" s="10">
        <v>0</v>
      </c>
      <c r="C86" s="10">
        <v>0</v>
      </c>
      <c r="D86" s="12" t="s">
        <v>19</v>
      </c>
      <c r="E86" s="12">
        <v>25.321207121944038</v>
      </c>
      <c r="F86" s="12">
        <v>25.00007092692141</v>
      </c>
      <c r="G86" s="12">
        <v>24.328264506361609</v>
      </c>
      <c r="H86" s="12">
        <v>25.573423084813896</v>
      </c>
      <c r="I86" s="12">
        <v>0</v>
      </c>
      <c r="J86" s="12">
        <v>0</v>
      </c>
      <c r="K86" s="12">
        <v>0</v>
      </c>
      <c r="L86" s="12">
        <v>0</v>
      </c>
      <c r="M86" s="12">
        <v>0</v>
      </c>
    </row>
    <row r="87" spans="1:13" x14ac:dyDescent="0.35">
      <c r="A87" s="10" t="str">
        <f>B3&amp;C61&amp;D87</f>
        <v>DISTRIBUCION VOLUMEN X CRITERIO (Consumiciones)Total BebidasBAJA</v>
      </c>
      <c r="B87" s="10">
        <v>0</v>
      </c>
      <c r="C87" s="10">
        <v>0</v>
      </c>
      <c r="D87" s="12" t="s">
        <v>20</v>
      </c>
      <c r="E87" s="12">
        <v>16.209495398175573</v>
      </c>
      <c r="F87" s="12">
        <v>16.786316210906961</v>
      </c>
      <c r="G87" s="12">
        <v>15.449728673869156</v>
      </c>
      <c r="H87" s="12">
        <v>14.944487931857026</v>
      </c>
      <c r="I87" s="12">
        <v>0</v>
      </c>
      <c r="J87" s="12">
        <v>0</v>
      </c>
      <c r="K87" s="12">
        <v>0</v>
      </c>
      <c r="L87" s="12">
        <v>0</v>
      </c>
      <c r="M87" s="12">
        <v>0</v>
      </c>
    </row>
    <row r="88" spans="1:13" x14ac:dyDescent="0.35">
      <c r="A88" s="10" t="str">
        <f>B3&amp;C61&amp;D88</f>
        <v>DISTRIBUCION VOLUMEN X CRITERIO (Consumiciones)Total BebidasHOMBRE</v>
      </c>
      <c r="B88" s="10">
        <v>0</v>
      </c>
      <c r="C88" s="10">
        <v>0</v>
      </c>
      <c r="D88" s="12" t="s">
        <v>21</v>
      </c>
      <c r="E88" s="12">
        <v>58.447266228961567</v>
      </c>
      <c r="F88" s="12">
        <v>59.862188157273522</v>
      </c>
      <c r="G88" s="12">
        <v>61.140239508882409</v>
      </c>
      <c r="H88" s="12">
        <v>60.77186691053523</v>
      </c>
      <c r="I88" s="12">
        <v>0</v>
      </c>
      <c r="J88" s="12">
        <v>0</v>
      </c>
      <c r="K88" s="12">
        <v>0</v>
      </c>
      <c r="L88" s="12">
        <v>0</v>
      </c>
      <c r="M88" s="12">
        <v>0</v>
      </c>
    </row>
    <row r="89" spans="1:13" x14ac:dyDescent="0.35">
      <c r="A89" s="10" t="str">
        <f>B3&amp;C61&amp;D89</f>
        <v>DISTRIBUCION VOLUMEN X CRITERIO (Consumiciones)Total BebidasMUJER</v>
      </c>
      <c r="B89" s="10">
        <v>0</v>
      </c>
      <c r="C89" s="10">
        <v>0</v>
      </c>
      <c r="D89" s="12" t="s">
        <v>22</v>
      </c>
      <c r="E89" s="12">
        <v>41.552733771038426</v>
      </c>
      <c r="F89" s="12">
        <v>40.137828531413867</v>
      </c>
      <c r="G89" s="12">
        <v>38.859745771132189</v>
      </c>
      <c r="H89" s="12">
        <v>39.228133089464762</v>
      </c>
      <c r="I89" s="12">
        <v>0</v>
      </c>
      <c r="J89" s="12">
        <v>0</v>
      </c>
      <c r="K89" s="12">
        <v>0</v>
      </c>
      <c r="L89" s="12">
        <v>0</v>
      </c>
      <c r="M89" s="12">
        <v>0</v>
      </c>
    </row>
    <row r="90" spans="1:13" x14ac:dyDescent="0.35">
      <c r="A90" s="10" t="str">
        <f>B3&amp;C90&amp;D90</f>
        <v>DISTRIBUCION VOLUMEN X CRITERIO (Consumiciones)Total Bebidas FriasT.ESPAÑA</v>
      </c>
      <c r="B90" s="10">
        <v>0</v>
      </c>
      <c r="C90" s="10" t="s">
        <v>159</v>
      </c>
      <c r="D90" s="12" t="s">
        <v>36</v>
      </c>
      <c r="E90" s="12">
        <v>100</v>
      </c>
      <c r="F90" s="12">
        <v>100</v>
      </c>
      <c r="G90" s="12">
        <v>100</v>
      </c>
      <c r="H90" s="12">
        <v>100</v>
      </c>
      <c r="I90" s="12">
        <v>0</v>
      </c>
      <c r="J90" s="12">
        <v>0</v>
      </c>
      <c r="K90" s="12">
        <v>0</v>
      </c>
      <c r="L90" s="12">
        <v>0</v>
      </c>
      <c r="M90" s="12">
        <v>0</v>
      </c>
    </row>
    <row r="91" spans="1:13" x14ac:dyDescent="0.35">
      <c r="A91" s="10" t="str">
        <f>B3&amp;C90&amp;D91</f>
        <v>DISTRIBUCION VOLUMEN X CRITERIO (Consumiciones)Total Bebidas FriasBCN AM</v>
      </c>
      <c r="B91" s="10">
        <v>0</v>
      </c>
      <c r="C91" s="10">
        <v>0</v>
      </c>
      <c r="D91" s="12" t="s">
        <v>1</v>
      </c>
      <c r="E91" s="12">
        <v>7.5448455159047443</v>
      </c>
      <c r="F91" s="12">
        <v>7.093215747773808</v>
      </c>
      <c r="G91" s="12">
        <v>7.5935507918290623</v>
      </c>
      <c r="H91" s="12">
        <v>7.9183672387890311</v>
      </c>
      <c r="I91" s="12">
        <v>0</v>
      </c>
      <c r="J91" s="12">
        <v>0</v>
      </c>
      <c r="K91" s="12">
        <v>0</v>
      </c>
      <c r="L91" s="12">
        <v>0</v>
      </c>
      <c r="M91" s="12">
        <v>0</v>
      </c>
    </row>
    <row r="92" spans="1:13" x14ac:dyDescent="0.35">
      <c r="A92" s="10" t="str">
        <f>B3&amp;C90&amp;D92</f>
        <v>DISTRIBUCION VOLUMEN X CRITERIO (Consumiciones)Total Bebidas FriasREST.CAT ARAGON</v>
      </c>
      <c r="B92" s="10">
        <v>0</v>
      </c>
      <c r="C92" s="10">
        <v>0</v>
      </c>
      <c r="D92" s="12" t="s">
        <v>2</v>
      </c>
      <c r="E92" s="12">
        <v>12.70655274369842</v>
      </c>
      <c r="F92" s="12">
        <v>11.56649349817488</v>
      </c>
      <c r="G92" s="12">
        <v>11.970167299814067</v>
      </c>
      <c r="H92" s="12">
        <v>11.758975973687024</v>
      </c>
      <c r="I92" s="12">
        <v>0</v>
      </c>
      <c r="J92" s="12">
        <v>0</v>
      </c>
      <c r="K92" s="12">
        <v>0</v>
      </c>
      <c r="L92" s="12">
        <v>0</v>
      </c>
      <c r="M92" s="12">
        <v>0</v>
      </c>
    </row>
    <row r="93" spans="1:13" x14ac:dyDescent="0.35">
      <c r="A93" s="10" t="str">
        <f>B3&amp;C90&amp;D93</f>
        <v>DISTRIBUCION VOLUMEN X CRITERIO (Consumiciones)Total Bebidas FriasLEVANTE</v>
      </c>
      <c r="B93" s="10">
        <v>0</v>
      </c>
      <c r="C93" s="10">
        <v>0</v>
      </c>
      <c r="D93" s="12" t="s">
        <v>3</v>
      </c>
      <c r="E93" s="12">
        <v>14.244719795587956</v>
      </c>
      <c r="F93" s="12">
        <v>13.814682172616411</v>
      </c>
      <c r="G93" s="12">
        <v>13.251009667865926</v>
      </c>
      <c r="H93" s="12">
        <v>13.324883834106007</v>
      </c>
      <c r="I93" s="12">
        <v>0</v>
      </c>
      <c r="J93" s="12">
        <v>0</v>
      </c>
      <c r="K93" s="12">
        <v>0</v>
      </c>
      <c r="L93" s="12">
        <v>0</v>
      </c>
      <c r="M93" s="12">
        <v>0</v>
      </c>
    </row>
    <row r="94" spans="1:13" x14ac:dyDescent="0.35">
      <c r="A94" s="10" t="str">
        <f>B3&amp;C90&amp;D94</f>
        <v>DISTRIBUCION VOLUMEN X CRITERIO (Consumiciones)Total Bebidas FriasANDALUCIA</v>
      </c>
      <c r="B94" s="10">
        <v>0</v>
      </c>
      <c r="C94" s="10">
        <v>0</v>
      </c>
      <c r="D94" s="12" t="s">
        <v>4</v>
      </c>
      <c r="E94" s="12">
        <v>21.759295627234209</v>
      </c>
      <c r="F94" s="12">
        <v>22.749926055986453</v>
      </c>
      <c r="G94" s="12">
        <v>22.050007686722083</v>
      </c>
      <c r="H94" s="12">
        <v>22.160548728733094</v>
      </c>
      <c r="I94" s="12">
        <v>0</v>
      </c>
      <c r="J94" s="12">
        <v>0</v>
      </c>
      <c r="K94" s="12">
        <v>0</v>
      </c>
      <c r="L94" s="12">
        <v>0</v>
      </c>
      <c r="M94" s="12">
        <v>0</v>
      </c>
    </row>
    <row r="95" spans="1:13" x14ac:dyDescent="0.35">
      <c r="A95" s="10" t="str">
        <f>B3&amp;C90&amp;D95</f>
        <v>DISTRIBUCION VOLUMEN X CRITERIO (Consumiciones)Total Bebidas FriasMDD AM</v>
      </c>
      <c r="B95" s="10">
        <v>0</v>
      </c>
      <c r="C95" s="10">
        <v>0</v>
      </c>
      <c r="D95" s="12" t="s">
        <v>5</v>
      </c>
      <c r="E95" s="12">
        <v>13.096033111673997</v>
      </c>
      <c r="F95" s="12">
        <v>13.335150871355181</v>
      </c>
      <c r="G95" s="12">
        <v>14.794573560963439</v>
      </c>
      <c r="H95" s="12">
        <v>14.496103662107176</v>
      </c>
      <c r="I95" s="12">
        <v>0</v>
      </c>
      <c r="J95" s="12">
        <v>0</v>
      </c>
      <c r="K95" s="12">
        <v>0</v>
      </c>
      <c r="L95" s="12">
        <v>0</v>
      </c>
      <c r="M95" s="12">
        <v>0</v>
      </c>
    </row>
    <row r="96" spans="1:13" x14ac:dyDescent="0.35">
      <c r="A96" s="10" t="str">
        <f>B3&amp;C90&amp;D96</f>
        <v>DISTRIBUCION VOLUMEN X CRITERIO (Consumiciones)Total Bebidas FriasRTO CENTRO</v>
      </c>
      <c r="B96" s="10">
        <v>0</v>
      </c>
      <c r="C96" s="10">
        <v>0</v>
      </c>
      <c r="D96" s="12" t="s">
        <v>6</v>
      </c>
      <c r="E96" s="12">
        <v>10.951082182363887</v>
      </c>
      <c r="F96" s="12">
        <v>11.393086376027444</v>
      </c>
      <c r="G96" s="12">
        <v>10.924649819047794</v>
      </c>
      <c r="H96" s="12">
        <v>9.9782020584393276</v>
      </c>
      <c r="I96" s="12">
        <v>0</v>
      </c>
      <c r="J96" s="12">
        <v>0</v>
      </c>
      <c r="K96" s="12">
        <v>0</v>
      </c>
      <c r="L96" s="12">
        <v>0</v>
      </c>
      <c r="M96" s="12">
        <v>0</v>
      </c>
    </row>
    <row r="97" spans="1:13" x14ac:dyDescent="0.35">
      <c r="A97" s="10" t="str">
        <f>B3&amp;C90&amp;D97</f>
        <v>DISTRIBUCION VOLUMEN X CRITERIO (Consumiciones)Total Bebidas FriasNORTE-CENTRO</v>
      </c>
      <c r="B97" s="10">
        <v>0</v>
      </c>
      <c r="C97" s="10">
        <v>0</v>
      </c>
      <c r="D97" s="12" t="s">
        <v>7</v>
      </c>
      <c r="E97" s="12">
        <v>9.5582073332396771</v>
      </c>
      <c r="F97" s="12">
        <v>9.8146676394890893</v>
      </c>
      <c r="G97" s="12">
        <v>9.3767011102720712</v>
      </c>
      <c r="H97" s="12">
        <v>10.288007952539132</v>
      </c>
      <c r="I97" s="12">
        <v>0</v>
      </c>
      <c r="J97" s="12">
        <v>0</v>
      </c>
      <c r="K97" s="12">
        <v>0</v>
      </c>
      <c r="L97" s="12">
        <v>0</v>
      </c>
      <c r="M97" s="12">
        <v>0</v>
      </c>
    </row>
    <row r="98" spans="1:13" x14ac:dyDescent="0.35">
      <c r="A98" s="10" t="str">
        <f>B3&amp;C90&amp;D98</f>
        <v>DISTRIBUCION VOLUMEN X CRITERIO (Consumiciones)Total Bebidas FriasNOROESTE</v>
      </c>
      <c r="B98" s="10">
        <v>0</v>
      </c>
      <c r="C98" s="10">
        <v>0</v>
      </c>
      <c r="D98" s="12" t="s">
        <v>8</v>
      </c>
      <c r="E98" s="12">
        <v>10.139268579601627</v>
      </c>
      <c r="F98" s="12">
        <v>10.232777638576733</v>
      </c>
      <c r="G98" s="12">
        <v>10.039347315110163</v>
      </c>
      <c r="H98" s="12">
        <v>10.074903927427339</v>
      </c>
      <c r="I98" s="12">
        <v>0</v>
      </c>
      <c r="J98" s="12">
        <v>0</v>
      </c>
      <c r="K98" s="12">
        <v>0</v>
      </c>
      <c r="L98" s="12">
        <v>0</v>
      </c>
      <c r="M98" s="12">
        <v>0</v>
      </c>
    </row>
    <row r="99" spans="1:13" x14ac:dyDescent="0.35">
      <c r="A99" s="10" t="str">
        <f>B3&amp;C90&amp;D99</f>
        <v>DISTRIBUCION VOLUMEN X CRITERIO (Consumiciones)Total Bebidas Frias&lt;2MIL</v>
      </c>
      <c r="B99" s="10">
        <v>0</v>
      </c>
      <c r="C99" s="10">
        <v>0</v>
      </c>
      <c r="D99" s="12" t="s">
        <v>9</v>
      </c>
      <c r="E99" s="13">
        <v>6.2654318673785934</v>
      </c>
      <c r="F99" s="12">
        <v>6.6058015706004518</v>
      </c>
      <c r="G99" s="12">
        <v>6.1112099480686997</v>
      </c>
      <c r="H99" s="12">
        <v>5.6252909115478751</v>
      </c>
      <c r="I99" s="12">
        <v>0</v>
      </c>
      <c r="J99" s="12">
        <v>0</v>
      </c>
      <c r="K99" s="12">
        <v>0</v>
      </c>
      <c r="L99" s="12">
        <v>0</v>
      </c>
      <c r="M99" s="12">
        <v>0</v>
      </c>
    </row>
    <row r="100" spans="1:13" x14ac:dyDescent="0.35">
      <c r="A100" s="10" t="str">
        <f>B3&amp;C90&amp;D100</f>
        <v>DISTRIBUCION VOLUMEN X CRITERIO (Consumiciones)Total Bebidas Frias2-5MIL</v>
      </c>
      <c r="B100" s="10">
        <v>0</v>
      </c>
      <c r="C100" s="10">
        <v>0</v>
      </c>
      <c r="D100" s="12" t="s">
        <v>10</v>
      </c>
      <c r="E100" s="12">
        <v>5.2231168925145077</v>
      </c>
      <c r="F100" s="12">
        <v>5.0354594850051768</v>
      </c>
      <c r="G100" s="12">
        <v>4.8459609901271552</v>
      </c>
      <c r="H100" s="12">
        <v>5.4404610600264789</v>
      </c>
      <c r="I100" s="12">
        <v>0</v>
      </c>
      <c r="J100" s="12">
        <v>0</v>
      </c>
      <c r="K100" s="12">
        <v>0</v>
      </c>
      <c r="L100" s="12">
        <v>0</v>
      </c>
      <c r="M100" s="12">
        <v>0</v>
      </c>
    </row>
    <row r="101" spans="1:13" x14ac:dyDescent="0.35">
      <c r="A101" s="10" t="str">
        <f>B3&amp;C90&amp;D101</f>
        <v>DISTRIBUCION VOLUMEN X CRITERIO (Consumiciones)Total Bebidas Frias5-10MIL</v>
      </c>
      <c r="B101" s="10">
        <v>0</v>
      </c>
      <c r="C101" s="10">
        <v>0</v>
      </c>
      <c r="D101" s="12" t="s">
        <v>11</v>
      </c>
      <c r="E101" s="12">
        <v>7.3414960815483834</v>
      </c>
      <c r="F101" s="12">
        <v>6.6674946960813584</v>
      </c>
      <c r="G101" s="12">
        <v>7.8463641804552289</v>
      </c>
      <c r="H101" s="12">
        <v>7.8375545500553336</v>
      </c>
      <c r="I101" s="12">
        <v>0</v>
      </c>
      <c r="J101" s="12">
        <v>0</v>
      </c>
      <c r="K101" s="12">
        <v>0</v>
      </c>
      <c r="L101" s="12">
        <v>0</v>
      </c>
      <c r="M101" s="12">
        <v>0</v>
      </c>
    </row>
    <row r="102" spans="1:13" x14ac:dyDescent="0.35">
      <c r="A102" s="10" t="str">
        <f>B3&amp;C90&amp;D102</f>
        <v>DISTRIBUCION VOLUMEN X CRITERIO (Consumiciones)Total Bebidas Frias10-30MIL</v>
      </c>
      <c r="B102" s="10">
        <v>0</v>
      </c>
      <c r="C102" s="10">
        <v>0</v>
      </c>
      <c r="D102" s="12" t="s">
        <v>12</v>
      </c>
      <c r="E102" s="12">
        <v>18.868836583471346</v>
      </c>
      <c r="F102" s="12">
        <v>18.041429639882562</v>
      </c>
      <c r="G102" s="12">
        <v>17.687611614588722</v>
      </c>
      <c r="H102" s="12">
        <v>17.65170015995167</v>
      </c>
      <c r="I102" s="12">
        <v>0</v>
      </c>
      <c r="J102" s="12">
        <v>0</v>
      </c>
      <c r="K102" s="12">
        <v>0</v>
      </c>
      <c r="L102" s="12">
        <v>0</v>
      </c>
      <c r="M102" s="12">
        <v>0</v>
      </c>
    </row>
    <row r="103" spans="1:13" x14ac:dyDescent="0.35">
      <c r="A103" s="10" t="str">
        <f>B3&amp;C90&amp;D103</f>
        <v>DISTRIBUCION VOLUMEN X CRITERIO (Consumiciones)Total Bebidas Frias30-100MIL</v>
      </c>
      <c r="B103" s="10">
        <v>0</v>
      </c>
      <c r="C103" s="10">
        <v>0</v>
      </c>
      <c r="D103" s="12" t="s">
        <v>13</v>
      </c>
      <c r="E103" s="12">
        <v>20.363187318056756</v>
      </c>
      <c r="F103" s="12">
        <v>20.652671982741104</v>
      </c>
      <c r="G103" s="12">
        <v>19.981682396246171</v>
      </c>
      <c r="H103" s="12">
        <v>19.436563397299281</v>
      </c>
      <c r="I103" s="12">
        <v>0</v>
      </c>
      <c r="J103" s="12">
        <v>0</v>
      </c>
      <c r="K103" s="12">
        <v>0</v>
      </c>
      <c r="L103" s="12">
        <v>0</v>
      </c>
      <c r="M103" s="12">
        <v>0</v>
      </c>
    </row>
    <row r="104" spans="1:13" x14ac:dyDescent="0.35">
      <c r="A104" s="10" t="str">
        <f>B3&amp;C90&amp;D104</f>
        <v>DISTRIBUCION VOLUMEN X CRITERIO (Consumiciones)Total Bebidas Frias100-200MIL</v>
      </c>
      <c r="B104" s="10">
        <v>0</v>
      </c>
      <c r="C104" s="10">
        <v>0</v>
      </c>
      <c r="D104" s="12" t="s">
        <v>14</v>
      </c>
      <c r="E104" s="12">
        <v>11.128081524915407</v>
      </c>
      <c r="F104" s="12">
        <v>10.561511595955377</v>
      </c>
      <c r="G104" s="12">
        <v>10.165943760267092</v>
      </c>
      <c r="H104" s="12">
        <v>10.488554755846273</v>
      </c>
      <c r="I104" s="12">
        <v>0</v>
      </c>
      <c r="J104" s="12">
        <v>0</v>
      </c>
      <c r="K104" s="12">
        <v>0</v>
      </c>
      <c r="L104" s="12">
        <v>0</v>
      </c>
      <c r="M104" s="12">
        <v>0</v>
      </c>
    </row>
    <row r="105" spans="1:13" x14ac:dyDescent="0.35">
      <c r="A105" s="10" t="str">
        <f>B3&amp;C90&amp;D105</f>
        <v>DISTRIBUCION VOLUMEN X CRITERIO (Consumiciones)Total Bebidas Frias200-500MIL</v>
      </c>
      <c r="B105" s="10">
        <v>0</v>
      </c>
      <c r="C105" s="10">
        <v>0</v>
      </c>
      <c r="D105" s="12" t="s">
        <v>15</v>
      </c>
      <c r="E105" s="12">
        <v>13.448605749626537</v>
      </c>
      <c r="F105" s="12">
        <v>13.534895249793507</v>
      </c>
      <c r="G105" s="12">
        <v>13.380342392707382</v>
      </c>
      <c r="H105" s="12">
        <v>13.870141501143332</v>
      </c>
      <c r="I105" s="12">
        <v>0</v>
      </c>
      <c r="J105" s="12">
        <v>0</v>
      </c>
      <c r="K105" s="12">
        <v>0</v>
      </c>
      <c r="L105" s="12">
        <v>0</v>
      </c>
      <c r="M105" s="12">
        <v>0</v>
      </c>
    </row>
    <row r="106" spans="1:13" x14ac:dyDescent="0.35">
      <c r="A106" s="10" t="str">
        <f>B3&amp;C90&amp;D106</f>
        <v>DISTRIBUCION VOLUMEN X CRITERIO (Consumiciones)Total Bebidas Frias&gt;500MIL</v>
      </c>
      <c r="B106" s="10">
        <v>0</v>
      </c>
      <c r="C106" s="10">
        <v>0</v>
      </c>
      <c r="D106" s="12" t="s">
        <v>16</v>
      </c>
      <c r="E106" s="12">
        <v>17.361235833647605</v>
      </c>
      <c r="F106" s="12">
        <v>18.900741162580211</v>
      </c>
      <c r="G106" s="12">
        <v>19.980887134747753</v>
      </c>
      <c r="H106" s="12">
        <v>19.649731456072466</v>
      </c>
      <c r="I106" s="12">
        <v>0</v>
      </c>
      <c r="J106" s="12">
        <v>0</v>
      </c>
      <c r="K106" s="12">
        <v>0</v>
      </c>
      <c r="L106" s="12">
        <v>0</v>
      </c>
      <c r="M106" s="12">
        <v>0</v>
      </c>
    </row>
    <row r="107" spans="1:13" x14ac:dyDescent="0.35">
      <c r="A107" s="10" t="str">
        <f>B3&amp;C90&amp;D107</f>
        <v>DISTRIBUCION VOLUMEN X CRITERIO (Consumiciones)Total Bebidas FriasDE 15 A 19 AÑOS</v>
      </c>
      <c r="B107" s="10">
        <v>0</v>
      </c>
      <c r="C107" s="10">
        <v>0</v>
      </c>
      <c r="D107" s="12" t="s">
        <v>39</v>
      </c>
      <c r="E107" s="12">
        <v>2.029799659117689</v>
      </c>
      <c r="F107" s="12">
        <v>2.6701128120551756</v>
      </c>
      <c r="G107" s="12">
        <v>2.4515301411359522</v>
      </c>
      <c r="H107" s="12">
        <v>2.1142932406067034</v>
      </c>
      <c r="I107" s="12">
        <v>0</v>
      </c>
      <c r="J107" s="12">
        <v>0</v>
      </c>
      <c r="K107" s="12">
        <v>0</v>
      </c>
      <c r="L107" s="12">
        <v>0</v>
      </c>
      <c r="M107" s="12">
        <v>0</v>
      </c>
    </row>
    <row r="108" spans="1:13" x14ac:dyDescent="0.35">
      <c r="A108" s="10" t="str">
        <f>B3&amp;C90&amp;D108</f>
        <v>DISTRIBUCION VOLUMEN X CRITERIO (Consumiciones)Total Bebidas FriasDE 20 A 24 AÑOS</v>
      </c>
      <c r="B108" s="10">
        <v>0</v>
      </c>
      <c r="C108" s="10">
        <v>0</v>
      </c>
      <c r="D108" s="12" t="s">
        <v>40</v>
      </c>
      <c r="E108" s="12">
        <v>3.4146495297629893</v>
      </c>
      <c r="F108" s="12">
        <v>3.9969733416692481</v>
      </c>
      <c r="G108" s="12">
        <v>2.8761635231679739</v>
      </c>
      <c r="H108" s="12">
        <v>2.4641632301935052</v>
      </c>
      <c r="I108" s="12">
        <v>0</v>
      </c>
      <c r="J108" s="12">
        <v>0</v>
      </c>
      <c r="K108" s="12">
        <v>0</v>
      </c>
      <c r="L108" s="12">
        <v>0</v>
      </c>
      <c r="M108" s="12">
        <v>0</v>
      </c>
    </row>
    <row r="109" spans="1:13" x14ac:dyDescent="0.35">
      <c r="A109" s="10" t="str">
        <f>B3&amp;C90&amp;D109</f>
        <v>DISTRIBUCION VOLUMEN X CRITERIO (Consumiciones)Total Bebidas FriasDE 25 A 34 AÑOS</v>
      </c>
      <c r="B109" s="10">
        <v>0</v>
      </c>
      <c r="C109" s="10">
        <v>0</v>
      </c>
      <c r="D109" s="12" t="s">
        <v>41</v>
      </c>
      <c r="E109" s="12">
        <v>9.41847426970903</v>
      </c>
      <c r="F109" s="12">
        <v>9.1403897407962909</v>
      </c>
      <c r="G109" s="12">
        <v>8.8090922803071994</v>
      </c>
      <c r="H109" s="12">
        <v>7.7970057859933206</v>
      </c>
      <c r="I109" s="12">
        <v>0</v>
      </c>
      <c r="J109" s="12">
        <v>0</v>
      </c>
      <c r="K109" s="12">
        <v>0</v>
      </c>
      <c r="L109" s="12">
        <v>0</v>
      </c>
      <c r="M109" s="12">
        <v>0</v>
      </c>
    </row>
    <row r="110" spans="1:13" x14ac:dyDescent="0.35">
      <c r="A110" s="10" t="str">
        <f>B3&amp;C90&amp;D110</f>
        <v>DISTRIBUCION VOLUMEN X CRITERIO (Consumiciones)Total Bebidas FriasDE 35 A 49 AÑOS</v>
      </c>
      <c r="B110" s="10">
        <v>0</v>
      </c>
      <c r="C110" s="10">
        <v>0</v>
      </c>
      <c r="D110" s="12" t="s">
        <v>42</v>
      </c>
      <c r="E110" s="12">
        <v>28.151376779258658</v>
      </c>
      <c r="F110" s="12">
        <v>26.091215827975141</v>
      </c>
      <c r="G110" s="12">
        <v>25.576431639901724</v>
      </c>
      <c r="H110" s="12">
        <v>25.595822178963928</v>
      </c>
      <c r="I110" s="12">
        <v>0</v>
      </c>
      <c r="J110" s="12">
        <v>0</v>
      </c>
      <c r="K110" s="12">
        <v>0</v>
      </c>
      <c r="L110" s="12">
        <v>0</v>
      </c>
      <c r="M110" s="12">
        <v>0</v>
      </c>
    </row>
    <row r="111" spans="1:13" x14ac:dyDescent="0.35">
      <c r="A111" s="10" t="str">
        <f>B3&amp;C90&amp;D111</f>
        <v>DISTRIBUCION VOLUMEN X CRITERIO (Consumiciones)Total Bebidas FriasDE 50 A 59 AÑOS</v>
      </c>
      <c r="B111" s="10">
        <v>0</v>
      </c>
      <c r="C111" s="10">
        <v>0</v>
      </c>
      <c r="D111" s="12" t="s">
        <v>43</v>
      </c>
      <c r="E111" s="12">
        <v>25.359029779449994</v>
      </c>
      <c r="F111" s="12">
        <v>24.696735348252755</v>
      </c>
      <c r="G111" s="12">
        <v>25.970871674284098</v>
      </c>
      <c r="H111" s="12">
        <v>24.48148190673696</v>
      </c>
      <c r="I111" s="12">
        <v>0</v>
      </c>
      <c r="J111" s="12">
        <v>0</v>
      </c>
      <c r="K111" s="12">
        <v>0</v>
      </c>
      <c r="L111" s="12">
        <v>0</v>
      </c>
      <c r="M111" s="12">
        <v>0</v>
      </c>
    </row>
    <row r="112" spans="1:13" x14ac:dyDescent="0.35">
      <c r="A112" s="10" t="str">
        <f>B3&amp;C90&amp;D112</f>
        <v>DISTRIBUCION VOLUMEN X CRITERIO (Consumiciones)Total Bebidas FriasDE 60 A 75 AÑOS</v>
      </c>
      <c r="B112" s="10">
        <v>0</v>
      </c>
      <c r="C112" s="10">
        <v>0</v>
      </c>
      <c r="D112" s="12" t="s">
        <v>44</v>
      </c>
      <c r="E112" s="13">
        <v>31.62666183386078</v>
      </c>
      <c r="F112" s="12">
        <v>33.40458154147499</v>
      </c>
      <c r="G112" s="12">
        <v>34.315920410035858</v>
      </c>
      <c r="H112" s="12">
        <v>37.547219305133204</v>
      </c>
      <c r="I112" s="13">
        <v>0</v>
      </c>
      <c r="J112" s="12">
        <v>0</v>
      </c>
      <c r="K112" s="12">
        <v>0</v>
      </c>
      <c r="L112" s="12">
        <v>0</v>
      </c>
      <c r="M112" s="12">
        <v>0</v>
      </c>
    </row>
    <row r="113" spans="1:13" x14ac:dyDescent="0.35">
      <c r="A113" s="10" t="str">
        <f>B3&amp;C90&amp;D113</f>
        <v>DISTRIBUCION VOLUMEN X CRITERIO (Consumiciones)Total Bebidas FriasALTA Y MEDIA ALTA</v>
      </c>
      <c r="B113" s="10">
        <v>0</v>
      </c>
      <c r="C113" s="10">
        <v>0</v>
      </c>
      <c r="D113" s="12" t="s">
        <v>17</v>
      </c>
      <c r="E113" s="12">
        <v>25.940286597992586</v>
      </c>
      <c r="F113" s="12">
        <v>26.110692909906181</v>
      </c>
      <c r="G113" s="12">
        <v>28.028278435312124</v>
      </c>
      <c r="H113" s="12">
        <v>26.880227023618264</v>
      </c>
      <c r="I113" s="12">
        <v>0</v>
      </c>
      <c r="J113" s="12">
        <v>0</v>
      </c>
      <c r="K113" s="12">
        <v>0</v>
      </c>
      <c r="L113" s="12">
        <v>0</v>
      </c>
      <c r="M113" s="12">
        <v>0</v>
      </c>
    </row>
    <row r="114" spans="1:13" x14ac:dyDescent="0.35">
      <c r="A114" s="10" t="str">
        <f>B3&amp;C90&amp;D114</f>
        <v>DISTRIBUCION VOLUMEN X CRITERIO (Consumiciones)Total Bebidas FriasMEDIA</v>
      </c>
      <c r="B114" s="10">
        <v>0</v>
      </c>
      <c r="C114" s="10">
        <v>0</v>
      </c>
      <c r="D114" s="12" t="s">
        <v>18</v>
      </c>
      <c r="E114" s="12">
        <v>31.998314167802889</v>
      </c>
      <c r="F114" s="12">
        <v>31.103207003675536</v>
      </c>
      <c r="G114" s="12">
        <v>32.491943445063143</v>
      </c>
      <c r="H114" s="12">
        <v>33.328770014935301</v>
      </c>
      <c r="I114" s="12">
        <v>0</v>
      </c>
      <c r="J114" s="12">
        <v>0</v>
      </c>
      <c r="K114" s="12">
        <v>0</v>
      </c>
      <c r="L114" s="12">
        <v>0</v>
      </c>
      <c r="M114" s="12">
        <v>0</v>
      </c>
    </row>
    <row r="115" spans="1:13" x14ac:dyDescent="0.35">
      <c r="A115" s="10" t="str">
        <f>B3&amp;C90&amp;D115</f>
        <v>DISTRIBUCION VOLUMEN X CRITERIO (Consumiciones)Total Bebidas FriasMEDIA BAJA</v>
      </c>
      <c r="B115" s="10">
        <v>0</v>
      </c>
      <c r="C115" s="10">
        <v>0</v>
      </c>
      <c r="D115" s="12" t="s">
        <v>19</v>
      </c>
      <c r="E115" s="12">
        <v>25.790299033123738</v>
      </c>
      <c r="F115" s="12">
        <v>24.522353968310785</v>
      </c>
      <c r="G115" s="12">
        <v>23.061693921494879</v>
      </c>
      <c r="H115" s="12">
        <v>23.852428465567996</v>
      </c>
      <c r="I115" s="12">
        <v>0</v>
      </c>
      <c r="J115" s="12">
        <v>0</v>
      </c>
      <c r="K115" s="12">
        <v>0</v>
      </c>
      <c r="L115" s="12">
        <v>0</v>
      </c>
      <c r="M115" s="12">
        <v>0</v>
      </c>
    </row>
    <row r="116" spans="1:13" x14ac:dyDescent="0.35">
      <c r="A116" s="10" t="str">
        <f>B3&amp;C90&amp;D116</f>
        <v>DISTRIBUCION VOLUMEN X CRITERIO (Consumiciones)Total Bebidas FriasBAJA</v>
      </c>
      <c r="B116" s="10">
        <v>0</v>
      </c>
      <c r="C116" s="10">
        <v>0</v>
      </c>
      <c r="D116" s="12" t="s">
        <v>20</v>
      </c>
      <c r="E116" s="12">
        <v>16.271103460617141</v>
      </c>
      <c r="F116" s="12">
        <v>18.263762266026745</v>
      </c>
      <c r="G116" s="12">
        <v>16.418098701379066</v>
      </c>
      <c r="H116" s="12">
        <v>15.938565663649282</v>
      </c>
      <c r="I116" s="12">
        <v>0</v>
      </c>
      <c r="J116" s="12">
        <v>0</v>
      </c>
      <c r="K116" s="12">
        <v>0</v>
      </c>
      <c r="L116" s="12">
        <v>0</v>
      </c>
      <c r="M116" s="12">
        <v>0</v>
      </c>
    </row>
    <row r="117" spans="1:13" x14ac:dyDescent="0.35">
      <c r="A117" s="10" t="str">
        <f>B3&amp;C90&amp;D117</f>
        <v>DISTRIBUCION VOLUMEN X CRITERIO (Consumiciones)Total Bebidas FriasHOMBRE</v>
      </c>
      <c r="B117" s="10">
        <v>0</v>
      </c>
      <c r="C117" s="10">
        <v>0</v>
      </c>
      <c r="D117" s="12" t="s">
        <v>21</v>
      </c>
      <c r="E117" s="12">
        <v>57.061459535626888</v>
      </c>
      <c r="F117" s="12">
        <v>57.396325648628277</v>
      </c>
      <c r="G117" s="12">
        <v>58.633397502153727</v>
      </c>
      <c r="H117" s="12">
        <v>58.676914407750459</v>
      </c>
      <c r="I117" s="12">
        <v>0</v>
      </c>
      <c r="J117" s="12">
        <v>0</v>
      </c>
      <c r="K117" s="12">
        <v>0</v>
      </c>
      <c r="L117" s="12">
        <v>0</v>
      </c>
      <c r="M117" s="12">
        <v>0</v>
      </c>
    </row>
    <row r="118" spans="1:13" x14ac:dyDescent="0.35">
      <c r="A118" s="10" t="str">
        <f>B3&amp;C90&amp;D118</f>
        <v>DISTRIBUCION VOLUMEN X CRITERIO (Consumiciones)Total Bebidas FriasMUJER</v>
      </c>
      <c r="B118" s="10">
        <v>0</v>
      </c>
      <c r="C118" s="10">
        <v>0</v>
      </c>
      <c r="D118" s="12" t="s">
        <v>22</v>
      </c>
      <c r="E118" s="12">
        <v>42.938540464373105</v>
      </c>
      <c r="F118" s="12">
        <v>42.603674351371723</v>
      </c>
      <c r="G118" s="12">
        <v>41.366602497846266</v>
      </c>
      <c r="H118" s="12">
        <v>41.323085592249541</v>
      </c>
      <c r="I118" s="12">
        <v>0</v>
      </c>
      <c r="J118" s="12">
        <v>0</v>
      </c>
      <c r="K118" s="12">
        <v>0</v>
      </c>
      <c r="L118" s="12">
        <v>0</v>
      </c>
      <c r="M118" s="12">
        <v>0</v>
      </c>
    </row>
    <row r="119" spans="1:13" x14ac:dyDescent="0.35">
      <c r="A119" s="10" t="str">
        <f>B3&amp;C119&amp;D119</f>
        <v>DISTRIBUCION VOLUMEN X CRITERIO (Consumiciones)Total Bebidas CalientesT.ESPAÑA</v>
      </c>
      <c r="B119" s="10">
        <v>0</v>
      </c>
      <c r="C119" s="10" t="s">
        <v>160</v>
      </c>
      <c r="D119" s="12" t="s">
        <v>36</v>
      </c>
      <c r="E119" s="12">
        <v>100</v>
      </c>
      <c r="F119" s="12">
        <v>100</v>
      </c>
      <c r="G119" s="12">
        <v>100</v>
      </c>
      <c r="H119" s="12">
        <v>100</v>
      </c>
      <c r="I119" s="12">
        <v>0</v>
      </c>
      <c r="J119" s="12">
        <v>0</v>
      </c>
      <c r="K119" s="12">
        <v>0</v>
      </c>
      <c r="L119" s="12">
        <v>0</v>
      </c>
      <c r="M119" s="12">
        <v>0</v>
      </c>
    </row>
    <row r="120" spans="1:13" x14ac:dyDescent="0.35">
      <c r="A120" s="10" t="str">
        <f>B3&amp;C119&amp;D120</f>
        <v>DISTRIBUCION VOLUMEN X CRITERIO (Consumiciones)Total Bebidas CalientesBCN AM</v>
      </c>
      <c r="B120" s="10">
        <v>0</v>
      </c>
      <c r="C120" s="10">
        <v>0</v>
      </c>
      <c r="D120" s="12" t="s">
        <v>1</v>
      </c>
      <c r="E120" s="12">
        <v>11.285183853711146</v>
      </c>
      <c r="F120" s="13">
        <v>9.7740633929806915</v>
      </c>
      <c r="G120" s="12">
        <v>10.177889538035293</v>
      </c>
      <c r="H120" s="12">
        <v>9.5102105560412245</v>
      </c>
      <c r="I120" s="12">
        <v>0</v>
      </c>
      <c r="J120" s="12">
        <v>0</v>
      </c>
      <c r="K120" s="13">
        <v>0</v>
      </c>
      <c r="L120" s="12">
        <v>0</v>
      </c>
      <c r="M120" s="12">
        <v>0</v>
      </c>
    </row>
    <row r="121" spans="1:13" x14ac:dyDescent="0.35">
      <c r="A121" s="10" t="str">
        <f>B3&amp;C119&amp;D121</f>
        <v>DISTRIBUCION VOLUMEN X CRITERIO (Consumiciones)Total Bebidas CalientesREST.CAT ARAGON</v>
      </c>
      <c r="B121" s="10">
        <v>0</v>
      </c>
      <c r="C121" s="10">
        <v>0</v>
      </c>
      <c r="D121" s="12" t="s">
        <v>2</v>
      </c>
      <c r="E121" s="12">
        <v>15.010623970467506</v>
      </c>
      <c r="F121" s="12">
        <v>15.49484171522578</v>
      </c>
      <c r="G121" s="12">
        <v>14.517643648738179</v>
      </c>
      <c r="H121" s="12">
        <v>15.423811518875782</v>
      </c>
      <c r="I121" s="12">
        <v>0</v>
      </c>
      <c r="J121" s="12">
        <v>0</v>
      </c>
      <c r="K121" s="12">
        <v>0</v>
      </c>
      <c r="L121" s="12">
        <v>0</v>
      </c>
      <c r="M121" s="12">
        <v>0</v>
      </c>
    </row>
    <row r="122" spans="1:13" x14ac:dyDescent="0.35">
      <c r="A122" s="10" t="str">
        <f>B3&amp;C119&amp;D122</f>
        <v>DISTRIBUCION VOLUMEN X CRITERIO (Consumiciones)Total Bebidas CalientesLEVANTE</v>
      </c>
      <c r="B122" s="10">
        <v>0</v>
      </c>
      <c r="C122" s="10">
        <v>0</v>
      </c>
      <c r="D122" s="12" t="s">
        <v>3</v>
      </c>
      <c r="E122" s="12">
        <v>14.612104350998814</v>
      </c>
      <c r="F122" s="12">
        <v>15.265843303235101</v>
      </c>
      <c r="G122" s="12">
        <v>15.629709239294105</v>
      </c>
      <c r="H122" s="12">
        <v>16.108970451307357</v>
      </c>
      <c r="I122" s="12">
        <v>0</v>
      </c>
      <c r="J122" s="12">
        <v>0</v>
      </c>
      <c r="K122" s="12">
        <v>0</v>
      </c>
      <c r="L122" s="12">
        <v>0</v>
      </c>
      <c r="M122" s="12">
        <v>0</v>
      </c>
    </row>
    <row r="123" spans="1:13" x14ac:dyDescent="0.35">
      <c r="A123" s="10" t="str">
        <f>B3&amp;C119&amp;D123</f>
        <v>DISTRIBUCION VOLUMEN X CRITERIO (Consumiciones)Total Bebidas CalientesANDALUCIA</v>
      </c>
      <c r="B123" s="10">
        <v>0</v>
      </c>
      <c r="C123" s="10">
        <v>0</v>
      </c>
      <c r="D123" s="12" t="s">
        <v>4</v>
      </c>
      <c r="E123" s="12">
        <v>18.073069307993194</v>
      </c>
      <c r="F123" s="12">
        <v>18.242892944450421</v>
      </c>
      <c r="G123" s="12">
        <v>18.468552370053608</v>
      </c>
      <c r="H123" s="12">
        <v>18.223767275148326</v>
      </c>
      <c r="I123" s="12">
        <v>0</v>
      </c>
      <c r="J123" s="12">
        <v>0</v>
      </c>
      <c r="K123" s="12">
        <v>0</v>
      </c>
      <c r="L123" s="12">
        <v>0</v>
      </c>
      <c r="M123" s="12">
        <v>0</v>
      </c>
    </row>
    <row r="124" spans="1:13" x14ac:dyDescent="0.35">
      <c r="A124" s="10" t="str">
        <f>B3&amp;C119&amp;D124</f>
        <v>DISTRIBUCION VOLUMEN X CRITERIO (Consumiciones)Total Bebidas CalientesMDD AM</v>
      </c>
      <c r="B124" s="10">
        <v>0</v>
      </c>
      <c r="C124" s="10">
        <v>0</v>
      </c>
      <c r="D124" s="12" t="s">
        <v>5</v>
      </c>
      <c r="E124" s="12">
        <v>10.452111648271458</v>
      </c>
      <c r="F124" s="12">
        <v>9.9679235295538842</v>
      </c>
      <c r="G124" s="12">
        <v>9.6289074263687287</v>
      </c>
      <c r="H124" s="12">
        <v>9.5093178570387007</v>
      </c>
      <c r="I124" s="12">
        <v>0</v>
      </c>
      <c r="J124" s="12">
        <v>0</v>
      </c>
      <c r="K124" s="12">
        <v>0</v>
      </c>
      <c r="L124" s="12">
        <v>0</v>
      </c>
      <c r="M124" s="12">
        <v>0</v>
      </c>
    </row>
    <row r="125" spans="1:13" x14ac:dyDescent="0.35">
      <c r="A125" s="10" t="str">
        <f>B3&amp;C119&amp;D125</f>
        <v>DISTRIBUCION VOLUMEN X CRITERIO (Consumiciones)Total Bebidas CalientesRTO CENTRO</v>
      </c>
      <c r="B125" s="10">
        <v>0</v>
      </c>
      <c r="C125" s="10">
        <v>0</v>
      </c>
      <c r="D125" s="12" t="s">
        <v>6</v>
      </c>
      <c r="E125" s="12">
        <v>8.09225952535534</v>
      </c>
      <c r="F125" s="12">
        <v>8.7712849257720951</v>
      </c>
      <c r="G125" s="12">
        <v>7.8539533518038915</v>
      </c>
      <c r="H125" s="12">
        <v>7.4068836695832916</v>
      </c>
      <c r="I125" s="12">
        <v>0</v>
      </c>
      <c r="J125" s="12">
        <v>0</v>
      </c>
      <c r="K125" s="12">
        <v>0</v>
      </c>
      <c r="L125" s="12">
        <v>0</v>
      </c>
      <c r="M125" s="12">
        <v>0</v>
      </c>
    </row>
    <row r="126" spans="1:13" x14ac:dyDescent="0.35">
      <c r="A126" s="10" t="str">
        <f>B3&amp;C119&amp;D126</f>
        <v>DISTRIBUCION VOLUMEN X CRITERIO (Consumiciones)Total Bebidas CalientesNORTE-CENTRO</v>
      </c>
      <c r="B126" s="10">
        <v>0</v>
      </c>
      <c r="C126" s="10">
        <v>0</v>
      </c>
      <c r="D126" s="12" t="s">
        <v>7</v>
      </c>
      <c r="E126" s="12">
        <v>10.01288022278144</v>
      </c>
      <c r="F126" s="12">
        <v>10.182144449545012</v>
      </c>
      <c r="G126" s="12">
        <v>10.861531048605674</v>
      </c>
      <c r="H126" s="12">
        <v>11.351816589121592</v>
      </c>
      <c r="I126" s="12">
        <v>0</v>
      </c>
      <c r="J126" s="12">
        <v>0</v>
      </c>
      <c r="K126" s="12">
        <v>0</v>
      </c>
      <c r="L126" s="12">
        <v>0</v>
      </c>
      <c r="M126" s="12">
        <v>0</v>
      </c>
    </row>
    <row r="127" spans="1:13" x14ac:dyDescent="0.35">
      <c r="A127" s="10" t="str">
        <f>B3&amp;C119&amp;D127</f>
        <v>DISTRIBUCION VOLUMEN X CRITERIO (Consumiciones)Total Bebidas CalientesNOROESTE</v>
      </c>
      <c r="B127" s="10">
        <v>0</v>
      </c>
      <c r="C127" s="10">
        <v>0</v>
      </c>
      <c r="D127" s="12" t="s">
        <v>8</v>
      </c>
      <c r="E127" s="12">
        <v>12.461764437600269</v>
      </c>
      <c r="F127" s="12">
        <v>12.300988167902883</v>
      </c>
      <c r="G127" s="12">
        <v>12.861820905860387</v>
      </c>
      <c r="H127" s="12">
        <v>12.465211413174529</v>
      </c>
      <c r="I127" s="12">
        <v>0</v>
      </c>
      <c r="J127" s="12">
        <v>0</v>
      </c>
      <c r="K127" s="12">
        <v>0</v>
      </c>
      <c r="L127" s="12">
        <v>0</v>
      </c>
      <c r="M127" s="12">
        <v>0</v>
      </c>
    </row>
    <row r="128" spans="1:13" x14ac:dyDescent="0.35">
      <c r="A128" s="10" t="str">
        <f>B3&amp;C119&amp;D128</f>
        <v>DISTRIBUCION VOLUMEN X CRITERIO (Consumiciones)Total Bebidas Calientes&lt;2MIL</v>
      </c>
      <c r="B128" s="10">
        <v>0</v>
      </c>
      <c r="C128" s="10">
        <v>0</v>
      </c>
      <c r="D128" s="13" t="s">
        <v>9</v>
      </c>
      <c r="E128" s="13">
        <v>4.734191478287932</v>
      </c>
      <c r="F128" s="13">
        <v>5.2314737736856101</v>
      </c>
      <c r="G128" s="13">
        <v>4.7963319881949049</v>
      </c>
      <c r="H128" s="12">
        <v>5.0534196773622195</v>
      </c>
      <c r="I128" s="13">
        <v>0</v>
      </c>
      <c r="J128" s="13">
        <v>0</v>
      </c>
      <c r="K128" s="12">
        <v>0</v>
      </c>
      <c r="L128" s="12">
        <v>0</v>
      </c>
      <c r="M128" s="12">
        <v>0</v>
      </c>
    </row>
    <row r="129" spans="1:13" x14ac:dyDescent="0.35">
      <c r="A129" s="10" t="str">
        <f>B3&amp;C119&amp;D129</f>
        <v>DISTRIBUCION VOLUMEN X CRITERIO (Consumiciones)Total Bebidas Calientes2-5MIL</v>
      </c>
      <c r="B129" s="10">
        <v>0</v>
      </c>
      <c r="C129" s="10">
        <v>0</v>
      </c>
      <c r="D129" s="12" t="s">
        <v>10</v>
      </c>
      <c r="E129" s="12">
        <v>5.46666595124778</v>
      </c>
      <c r="F129" s="12">
        <v>5.615345924658512</v>
      </c>
      <c r="G129" s="12">
        <v>5.5632716978859253</v>
      </c>
      <c r="H129" s="12">
        <v>5.1834941021404148</v>
      </c>
      <c r="I129" s="12">
        <v>0</v>
      </c>
      <c r="J129" s="12">
        <v>0</v>
      </c>
      <c r="K129" s="12">
        <v>0</v>
      </c>
      <c r="L129" s="12">
        <v>0</v>
      </c>
      <c r="M129" s="12">
        <v>0</v>
      </c>
    </row>
    <row r="130" spans="1:13" x14ac:dyDescent="0.35">
      <c r="A130" s="10" t="str">
        <f>B3&amp;C119&amp;D130</f>
        <v>DISTRIBUCION VOLUMEN X CRITERIO (Consumiciones)Total Bebidas Calientes5-10MIL</v>
      </c>
      <c r="B130" s="10">
        <v>0</v>
      </c>
      <c r="C130" s="10">
        <v>0</v>
      </c>
      <c r="D130" s="12" t="s">
        <v>11</v>
      </c>
      <c r="E130" s="12">
        <v>7.0464074346330712</v>
      </c>
      <c r="F130" s="12">
        <v>6.8671453390938026</v>
      </c>
      <c r="G130" s="12">
        <v>8.1456777389628385</v>
      </c>
      <c r="H130" s="12">
        <v>7.8406464705668952</v>
      </c>
      <c r="I130" s="12">
        <v>0</v>
      </c>
      <c r="J130" s="12">
        <v>0</v>
      </c>
      <c r="K130" s="12">
        <v>0</v>
      </c>
      <c r="L130" s="12">
        <v>0</v>
      </c>
      <c r="M130" s="12">
        <v>0</v>
      </c>
    </row>
    <row r="131" spans="1:13" x14ac:dyDescent="0.35">
      <c r="A131" s="10" t="str">
        <f>B3&amp;C119&amp;D131</f>
        <v>DISTRIBUCION VOLUMEN X CRITERIO (Consumiciones)Total Bebidas Calientes10-30MIL</v>
      </c>
      <c r="B131" s="10">
        <v>0</v>
      </c>
      <c r="C131" s="10">
        <v>0</v>
      </c>
      <c r="D131" s="12" t="s">
        <v>12</v>
      </c>
      <c r="E131" s="12">
        <v>19.872144807936859</v>
      </c>
      <c r="F131" s="12">
        <v>20.945719952469542</v>
      </c>
      <c r="G131" s="12">
        <v>19.670594169728364</v>
      </c>
      <c r="H131" s="12">
        <v>19.435408781455191</v>
      </c>
      <c r="I131" s="12">
        <v>0</v>
      </c>
      <c r="J131" s="12">
        <v>0</v>
      </c>
      <c r="K131" s="12">
        <v>0</v>
      </c>
      <c r="L131" s="12">
        <v>0</v>
      </c>
      <c r="M131" s="12">
        <v>0</v>
      </c>
    </row>
    <row r="132" spans="1:13" x14ac:dyDescent="0.35">
      <c r="A132" s="10" t="str">
        <f>B3&amp;C119&amp;D132</f>
        <v>DISTRIBUCION VOLUMEN X CRITERIO (Consumiciones)Total Bebidas Calientes30-100MIL</v>
      </c>
      <c r="B132" s="10">
        <v>0</v>
      </c>
      <c r="C132" s="10">
        <v>0</v>
      </c>
      <c r="D132" s="12" t="s">
        <v>13</v>
      </c>
      <c r="E132" s="12">
        <v>21.886551555767795</v>
      </c>
      <c r="F132" s="12">
        <v>20.106679962309489</v>
      </c>
      <c r="G132" s="12">
        <v>20.530483948683969</v>
      </c>
      <c r="H132" s="12">
        <v>22.17947304440235</v>
      </c>
      <c r="I132" s="12">
        <v>0</v>
      </c>
      <c r="J132" s="12">
        <v>0</v>
      </c>
      <c r="K132" s="12">
        <v>0</v>
      </c>
      <c r="L132" s="12">
        <v>0</v>
      </c>
      <c r="M132" s="12">
        <v>0</v>
      </c>
    </row>
    <row r="133" spans="1:13" x14ac:dyDescent="0.35">
      <c r="A133" s="10" t="str">
        <f>B3&amp;C119&amp;D133</f>
        <v>DISTRIBUCION VOLUMEN X CRITERIO (Consumiciones)Total Bebidas Calientes100-200MIL</v>
      </c>
      <c r="B133" s="10">
        <v>0</v>
      </c>
      <c r="C133" s="10">
        <v>0</v>
      </c>
      <c r="D133" s="12" t="s">
        <v>14</v>
      </c>
      <c r="E133" s="12">
        <v>11.060529803456546</v>
      </c>
      <c r="F133" s="12">
        <v>11.270789633791434</v>
      </c>
      <c r="G133" s="12">
        <v>11.053457959404927</v>
      </c>
      <c r="H133" s="12">
        <v>11.173870735761806</v>
      </c>
      <c r="I133" s="12">
        <v>0</v>
      </c>
      <c r="J133" s="12">
        <v>0</v>
      </c>
      <c r="K133" s="12">
        <v>0</v>
      </c>
      <c r="L133" s="12">
        <v>0</v>
      </c>
      <c r="M133" s="12">
        <v>0</v>
      </c>
    </row>
    <row r="134" spans="1:13" x14ac:dyDescent="0.35">
      <c r="A134" s="10" t="str">
        <f>B3&amp;C119&amp;D134</f>
        <v>DISTRIBUCION VOLUMEN X CRITERIO (Consumiciones)Total Bebidas Calientes200-500MIL</v>
      </c>
      <c r="B134" s="10">
        <v>0</v>
      </c>
      <c r="C134" s="10">
        <v>0</v>
      </c>
      <c r="D134" s="12" t="s">
        <v>15</v>
      </c>
      <c r="E134" s="12">
        <v>12.560722966555957</v>
      </c>
      <c r="F134" s="12">
        <v>12.004568546872632</v>
      </c>
      <c r="G134" s="12">
        <v>12.815003312654339</v>
      </c>
      <c r="H134" s="12">
        <v>13.104746669094618</v>
      </c>
      <c r="I134" s="12">
        <v>0</v>
      </c>
      <c r="J134" s="12">
        <v>0</v>
      </c>
      <c r="K134" s="12">
        <v>0</v>
      </c>
      <c r="L134" s="12">
        <v>0</v>
      </c>
      <c r="M134" s="12">
        <v>0</v>
      </c>
    </row>
    <row r="135" spans="1:13" x14ac:dyDescent="0.35">
      <c r="A135" s="10" t="str">
        <f>B3&amp;C119&amp;D135</f>
        <v>DISTRIBUCION VOLUMEN X CRITERIO (Consumiciones)Total Bebidas Calientes&gt;500MIL</v>
      </c>
      <c r="B135" s="10">
        <v>0</v>
      </c>
      <c r="C135" s="10">
        <v>0</v>
      </c>
      <c r="D135" s="12" t="s">
        <v>16</v>
      </c>
      <c r="E135" s="12">
        <v>17.372788684934889</v>
      </c>
      <c r="F135" s="12">
        <v>17.958254902951325</v>
      </c>
      <c r="G135" s="12">
        <v>17.425194242004459</v>
      </c>
      <c r="H135" s="12">
        <v>16.028926292937577</v>
      </c>
      <c r="I135" s="12">
        <v>0</v>
      </c>
      <c r="J135" s="12">
        <v>0</v>
      </c>
      <c r="K135" s="12">
        <v>0</v>
      </c>
      <c r="L135" s="12">
        <v>0</v>
      </c>
      <c r="M135" s="12">
        <v>0</v>
      </c>
    </row>
    <row r="136" spans="1:13" x14ac:dyDescent="0.35">
      <c r="A136" s="10" t="str">
        <f>B3&amp;C119&amp;D136</f>
        <v>DISTRIBUCION VOLUMEN X CRITERIO (Consumiciones)Total Bebidas CalientesDE 15 A 19 AÑOS</v>
      </c>
      <c r="B136" s="10">
        <v>0</v>
      </c>
      <c r="C136" s="10">
        <v>0</v>
      </c>
      <c r="D136" s="12" t="s">
        <v>39</v>
      </c>
      <c r="E136" s="13">
        <v>0.7589794013017046</v>
      </c>
      <c r="F136" s="13">
        <v>0.87581591391803426</v>
      </c>
      <c r="G136" s="12">
        <v>1.1020184605191834</v>
      </c>
      <c r="H136" s="12">
        <v>0.49717999586015288</v>
      </c>
      <c r="I136" s="13">
        <v>0</v>
      </c>
      <c r="J136" s="13">
        <v>0</v>
      </c>
      <c r="K136" s="13">
        <v>0</v>
      </c>
      <c r="L136" s="13">
        <v>0</v>
      </c>
      <c r="M136" s="12">
        <v>0</v>
      </c>
    </row>
    <row r="137" spans="1:13" x14ac:dyDescent="0.35">
      <c r="A137" s="10" t="str">
        <f>B3&amp;C119&amp;D137</f>
        <v>DISTRIBUCION VOLUMEN X CRITERIO (Consumiciones)Total Bebidas CalientesDE 20 A 24 AÑOS</v>
      </c>
      <c r="B137" s="10">
        <v>0</v>
      </c>
      <c r="C137" s="10">
        <v>0</v>
      </c>
      <c r="D137" s="12" t="s">
        <v>40</v>
      </c>
      <c r="E137" s="12">
        <v>1.4573345638538187</v>
      </c>
      <c r="F137" s="12">
        <v>1.7210339851566157</v>
      </c>
      <c r="G137" s="12">
        <v>1.261380096970427</v>
      </c>
      <c r="H137" s="12">
        <v>1.4420769940441682</v>
      </c>
      <c r="I137" s="12">
        <v>0</v>
      </c>
      <c r="J137" s="12">
        <v>0</v>
      </c>
      <c r="K137" s="12">
        <v>0</v>
      </c>
      <c r="L137" s="12">
        <v>0</v>
      </c>
      <c r="M137" s="12">
        <v>0</v>
      </c>
    </row>
    <row r="138" spans="1:13" x14ac:dyDescent="0.35">
      <c r="A138" s="10" t="str">
        <f>B3&amp;C119&amp;D138</f>
        <v>DISTRIBUCION VOLUMEN X CRITERIO (Consumiciones)Total Bebidas CalientesDE 25 A 34 AÑOS</v>
      </c>
      <c r="B138" s="10">
        <v>0</v>
      </c>
      <c r="C138" s="10">
        <v>0</v>
      </c>
      <c r="D138" s="12" t="s">
        <v>41</v>
      </c>
      <c r="E138" s="12">
        <v>6.1006352919713898</v>
      </c>
      <c r="F138" s="12">
        <v>5.8553703488129472</v>
      </c>
      <c r="G138" s="12">
        <v>5.9230523098235262</v>
      </c>
      <c r="H138" s="12">
        <v>5.5847000638048607</v>
      </c>
      <c r="I138" s="12">
        <v>0</v>
      </c>
      <c r="J138" s="12">
        <v>0</v>
      </c>
      <c r="K138" s="12">
        <v>0</v>
      </c>
      <c r="L138" s="12">
        <v>0</v>
      </c>
      <c r="M138" s="12">
        <v>0</v>
      </c>
    </row>
    <row r="139" spans="1:13" x14ac:dyDescent="0.35">
      <c r="A139" s="10" t="str">
        <f>B3&amp;C119&amp;D139</f>
        <v>DISTRIBUCION VOLUMEN X CRITERIO (Consumiciones)Total Bebidas CalientesDE 35 A 49 AÑOS</v>
      </c>
      <c r="B139" s="10">
        <v>0</v>
      </c>
      <c r="C139" s="10">
        <v>0</v>
      </c>
      <c r="D139" s="12" t="s">
        <v>42</v>
      </c>
      <c r="E139" s="12">
        <v>30.389760209474648</v>
      </c>
      <c r="F139" s="12">
        <v>29.518672837133504</v>
      </c>
      <c r="G139" s="12">
        <v>28.652656899355538</v>
      </c>
      <c r="H139" s="12">
        <v>26.539144673432208</v>
      </c>
      <c r="I139" s="12">
        <v>0</v>
      </c>
      <c r="J139" s="12">
        <v>0</v>
      </c>
      <c r="K139" s="12">
        <v>0</v>
      </c>
      <c r="L139" s="12">
        <v>0</v>
      </c>
      <c r="M139" s="12">
        <v>0</v>
      </c>
    </row>
    <row r="140" spans="1:13" x14ac:dyDescent="0.35">
      <c r="A140" s="10" t="str">
        <f>B3&amp;C119&amp;D140</f>
        <v>DISTRIBUCION VOLUMEN X CRITERIO (Consumiciones)Total Bebidas CalientesDE 50 A 59 AÑOS</v>
      </c>
      <c r="B140" s="10">
        <v>0</v>
      </c>
      <c r="C140" s="10">
        <v>0</v>
      </c>
      <c r="D140" s="12" t="s">
        <v>43</v>
      </c>
      <c r="E140" s="12">
        <v>26.674804556502892</v>
      </c>
      <c r="F140" s="12">
        <v>27.366746689450828</v>
      </c>
      <c r="G140" s="12">
        <v>26.986670330663131</v>
      </c>
      <c r="H140" s="12">
        <v>26.115087751244982</v>
      </c>
      <c r="I140" s="12">
        <v>0</v>
      </c>
      <c r="J140" s="12">
        <v>0</v>
      </c>
      <c r="K140" s="12">
        <v>0</v>
      </c>
      <c r="L140" s="12">
        <v>0</v>
      </c>
      <c r="M140" s="12">
        <v>0</v>
      </c>
    </row>
    <row r="141" spans="1:13" x14ac:dyDescent="0.35">
      <c r="A141" s="10" t="str">
        <f>B3&amp;C119&amp;D141</f>
        <v>DISTRIBUCION VOLUMEN X CRITERIO (Consumiciones)Total Bebidas CalientesDE 60 A 75 AÑOS</v>
      </c>
      <c r="B141" s="10">
        <v>0</v>
      </c>
      <c r="C141" s="10">
        <v>0</v>
      </c>
      <c r="D141" s="12" t="s">
        <v>44</v>
      </c>
      <c r="E141" s="12">
        <v>34.618476050458497</v>
      </c>
      <c r="F141" s="12">
        <v>34.662342654193942</v>
      </c>
      <c r="G141" s="12">
        <v>36.074237336625913</v>
      </c>
      <c r="H141" s="12">
        <v>39.821808743328759</v>
      </c>
      <c r="I141" s="12">
        <v>0</v>
      </c>
      <c r="J141" s="12">
        <v>0</v>
      </c>
      <c r="K141" s="12">
        <v>0</v>
      </c>
      <c r="L141" s="12">
        <v>0</v>
      </c>
      <c r="M141" s="12">
        <v>0</v>
      </c>
    </row>
    <row r="142" spans="1:13" x14ac:dyDescent="0.35">
      <c r="A142" s="10" t="str">
        <f>B3&amp;C119&amp;D142</f>
        <v>DISTRIBUCION VOLUMEN X CRITERIO (Consumiciones)Total Bebidas CalientesALTA Y MEDIA ALTA</v>
      </c>
      <c r="B142" s="10">
        <v>0</v>
      </c>
      <c r="C142" s="10">
        <v>0</v>
      </c>
      <c r="D142" s="12" t="s">
        <v>17</v>
      </c>
      <c r="E142" s="12">
        <v>24.941012818517905</v>
      </c>
      <c r="F142" s="12">
        <v>24.533039599197867</v>
      </c>
      <c r="G142" s="12">
        <v>25.965548394868399</v>
      </c>
      <c r="H142" s="12">
        <v>25.51438668021957</v>
      </c>
      <c r="I142" s="12">
        <v>0</v>
      </c>
      <c r="J142" s="12">
        <v>0</v>
      </c>
      <c r="K142" s="12">
        <v>0</v>
      </c>
      <c r="L142" s="12">
        <v>0</v>
      </c>
      <c r="M142" s="12">
        <v>0</v>
      </c>
    </row>
    <row r="143" spans="1:13" x14ac:dyDescent="0.35">
      <c r="A143" s="10" t="str">
        <f>B3&amp;C119&amp;D143</f>
        <v>DISTRIBUCION VOLUMEN X CRITERIO (Consumiciones)Total Bebidas CalientesMEDIA</v>
      </c>
      <c r="B143" s="10">
        <v>0</v>
      </c>
      <c r="C143" s="10">
        <v>0</v>
      </c>
      <c r="D143" s="12" t="s">
        <v>18</v>
      </c>
      <c r="E143" s="12">
        <v>34.401891925245884</v>
      </c>
      <c r="F143" s="12">
        <v>35.312380981666507</v>
      </c>
      <c r="G143" s="12">
        <v>33.792063181352766</v>
      </c>
      <c r="H143" s="12">
        <v>32.796815305199914</v>
      </c>
      <c r="I143" s="12">
        <v>0</v>
      </c>
      <c r="J143" s="12">
        <v>0</v>
      </c>
      <c r="K143" s="12">
        <v>0</v>
      </c>
      <c r="L143" s="12">
        <v>0</v>
      </c>
      <c r="M143" s="12">
        <v>0</v>
      </c>
    </row>
    <row r="144" spans="1:13" x14ac:dyDescent="0.35">
      <c r="A144" s="10" t="str">
        <f>B3&amp;C119&amp;D144</f>
        <v>DISTRIBUCION VOLUMEN X CRITERIO (Consumiciones)Total Bebidas CalientesMEDIA BAJA</v>
      </c>
      <c r="B144" s="10">
        <v>0</v>
      </c>
      <c r="C144" s="10">
        <v>0</v>
      </c>
      <c r="D144" s="12" t="s">
        <v>19</v>
      </c>
      <c r="E144" s="12">
        <v>24.549031233400047</v>
      </c>
      <c r="F144" s="12">
        <v>25.779787255072073</v>
      </c>
      <c r="G144" s="12">
        <v>26.300721255194848</v>
      </c>
      <c r="H144" s="12">
        <v>28.345483761058265</v>
      </c>
      <c r="I144" s="12">
        <v>0</v>
      </c>
      <c r="J144" s="12">
        <v>0</v>
      </c>
      <c r="K144" s="12">
        <v>0</v>
      </c>
      <c r="L144" s="12">
        <v>0</v>
      </c>
      <c r="M144" s="12">
        <v>0</v>
      </c>
    </row>
    <row r="145" spans="1:13" x14ac:dyDescent="0.35">
      <c r="A145" s="10" t="str">
        <f>B3&amp;C119&amp;D145</f>
        <v>DISTRIBUCION VOLUMEN X CRITERIO (Consumiciones)Total Bebidas CalientesBAJA</v>
      </c>
      <c r="B145" s="10">
        <v>0</v>
      </c>
      <c r="C145" s="10">
        <v>0</v>
      </c>
      <c r="D145" s="12" t="s">
        <v>20</v>
      </c>
      <c r="E145" s="12">
        <v>16.108077436940295</v>
      </c>
      <c r="F145" s="12">
        <v>14.374774592729423</v>
      </c>
      <c r="G145" s="12">
        <v>13.941678461723786</v>
      </c>
      <c r="H145" s="12">
        <v>13.343303583813057</v>
      </c>
      <c r="I145" s="12">
        <v>0</v>
      </c>
      <c r="J145" s="12">
        <v>0</v>
      </c>
      <c r="K145" s="12">
        <v>0</v>
      </c>
      <c r="L145" s="12">
        <v>0</v>
      </c>
      <c r="M145" s="12">
        <v>0</v>
      </c>
    </row>
    <row r="146" spans="1:13" x14ac:dyDescent="0.35">
      <c r="A146" s="10" t="str">
        <f>B3&amp;C119&amp;D146</f>
        <v>DISTRIBUCION VOLUMEN X CRITERIO (Consumiciones)Total Bebidas CalientesHOMBRE</v>
      </c>
      <c r="B146" s="10">
        <v>0</v>
      </c>
      <c r="C146" s="10">
        <v>0</v>
      </c>
      <c r="D146" s="12" t="s">
        <v>21</v>
      </c>
      <c r="E146" s="12">
        <v>60.728519995063614</v>
      </c>
      <c r="F146" s="12">
        <v>63.886998750238867</v>
      </c>
      <c r="G146" s="12">
        <v>65.044231464193217</v>
      </c>
      <c r="H146" s="12">
        <v>64.146256105741088</v>
      </c>
      <c r="I146" s="12">
        <v>0</v>
      </c>
      <c r="J146" s="12">
        <v>0</v>
      </c>
      <c r="K146" s="12">
        <v>0</v>
      </c>
      <c r="L146" s="12">
        <v>0</v>
      </c>
      <c r="M146" s="12">
        <v>0</v>
      </c>
    </row>
    <row r="147" spans="1:13" x14ac:dyDescent="0.35">
      <c r="A147" s="10" t="str">
        <f>B3&amp;C119&amp;D147</f>
        <v>DISTRIBUCION VOLUMEN X CRITERIO (Consumiciones)Total Bebidas CalientesMUJER</v>
      </c>
      <c r="B147" s="10">
        <v>0</v>
      </c>
      <c r="C147" s="10">
        <v>0</v>
      </c>
      <c r="D147" s="12" t="s">
        <v>22</v>
      </c>
      <c r="E147" s="12">
        <v>39.271506833144642</v>
      </c>
      <c r="F147" s="12">
        <v>36.112996856927609</v>
      </c>
      <c r="G147" s="12">
        <v>34.955776064566642</v>
      </c>
      <c r="H147" s="12">
        <v>35.853743894258919</v>
      </c>
      <c r="I147" s="12">
        <v>0</v>
      </c>
      <c r="J147" s="12">
        <v>0</v>
      </c>
      <c r="K147" s="12">
        <v>0</v>
      </c>
      <c r="L147" s="12">
        <v>0</v>
      </c>
      <c r="M147" s="12">
        <v>0</v>
      </c>
    </row>
    <row r="148" spans="1:13" x14ac:dyDescent="0.35">
      <c r="A148" s="10" t="str">
        <f>B3&amp;C148&amp;D148</f>
        <v>DISTRIBUCION VOLUMEN X CRITERIO (Consumiciones)Total AperitivosT.ESPAÑA</v>
      </c>
      <c r="B148" s="10">
        <v>0</v>
      </c>
      <c r="C148" s="10" t="s">
        <v>161</v>
      </c>
      <c r="D148" s="12" t="s">
        <v>36</v>
      </c>
      <c r="E148" s="12">
        <v>100</v>
      </c>
      <c r="F148" s="12">
        <v>100</v>
      </c>
      <c r="G148" s="12">
        <v>100</v>
      </c>
      <c r="H148" s="12">
        <v>100</v>
      </c>
      <c r="I148" s="12">
        <v>0</v>
      </c>
      <c r="J148" s="12">
        <v>0</v>
      </c>
      <c r="K148" s="12">
        <v>0</v>
      </c>
      <c r="L148" s="12">
        <v>0</v>
      </c>
      <c r="M148" s="12">
        <v>0</v>
      </c>
    </row>
    <row r="149" spans="1:13" x14ac:dyDescent="0.35">
      <c r="A149" s="10" t="str">
        <f>B3&amp;C148&amp;D149</f>
        <v>DISTRIBUCION VOLUMEN X CRITERIO (Consumiciones)Total AperitivosBCN AM</v>
      </c>
      <c r="B149" s="10">
        <v>0</v>
      </c>
      <c r="C149" s="10">
        <v>0</v>
      </c>
      <c r="D149" s="12" t="s">
        <v>1</v>
      </c>
      <c r="E149" s="12">
        <v>6.8620639441118891</v>
      </c>
      <c r="F149" s="12">
        <v>6.8143011608523931</v>
      </c>
      <c r="G149" s="12">
        <v>7.2214906249926907</v>
      </c>
      <c r="H149" s="12">
        <v>8.9206293383839697</v>
      </c>
      <c r="I149" s="12">
        <v>0</v>
      </c>
      <c r="J149" s="12">
        <v>0</v>
      </c>
      <c r="K149" s="12">
        <v>0</v>
      </c>
      <c r="L149" s="12">
        <v>0</v>
      </c>
      <c r="M149" s="12">
        <v>0</v>
      </c>
    </row>
    <row r="150" spans="1:13" x14ac:dyDescent="0.35">
      <c r="A150" s="10" t="str">
        <f>B3&amp;C148&amp;D150</f>
        <v>DISTRIBUCION VOLUMEN X CRITERIO (Consumiciones)Total AperitivosREST.CAT ARAGON</v>
      </c>
      <c r="B150" s="10">
        <v>0</v>
      </c>
      <c r="C150" s="10">
        <v>0</v>
      </c>
      <c r="D150" s="12" t="s">
        <v>2</v>
      </c>
      <c r="E150" s="12">
        <v>11.043642729458281</v>
      </c>
      <c r="F150" s="12">
        <v>10.415497997474752</v>
      </c>
      <c r="G150" s="12">
        <v>10.16260783355181</v>
      </c>
      <c r="H150" s="12">
        <v>10.240933009776892</v>
      </c>
      <c r="I150" s="12">
        <v>0</v>
      </c>
      <c r="J150" s="12">
        <v>0</v>
      </c>
      <c r="K150" s="12">
        <v>0</v>
      </c>
      <c r="L150" s="12">
        <v>0</v>
      </c>
      <c r="M150" s="12">
        <v>0</v>
      </c>
    </row>
    <row r="151" spans="1:13" x14ac:dyDescent="0.35">
      <c r="A151" s="10" t="str">
        <f>B3&amp;C148&amp;D151</f>
        <v>DISTRIBUCION VOLUMEN X CRITERIO (Consumiciones)Total AperitivosLEVANTE</v>
      </c>
      <c r="B151" s="10">
        <v>0</v>
      </c>
      <c r="C151" s="10">
        <v>0</v>
      </c>
      <c r="D151" s="12" t="s">
        <v>3</v>
      </c>
      <c r="E151" s="12">
        <v>13.404012282574868</v>
      </c>
      <c r="F151" s="12">
        <v>13.868457714776175</v>
      </c>
      <c r="G151" s="12">
        <v>16.657098911982562</v>
      </c>
      <c r="H151" s="12">
        <v>14.645852632245438</v>
      </c>
      <c r="I151" s="12">
        <v>0</v>
      </c>
      <c r="J151" s="12">
        <v>0</v>
      </c>
      <c r="K151" s="12">
        <v>0</v>
      </c>
      <c r="L151" s="12">
        <v>0</v>
      </c>
      <c r="M151" s="12">
        <v>0</v>
      </c>
    </row>
    <row r="152" spans="1:13" x14ac:dyDescent="0.35">
      <c r="A152" s="10" t="str">
        <f>B3&amp;C148&amp;D152</f>
        <v>DISTRIBUCION VOLUMEN X CRITERIO (Consumiciones)Total AperitivosANDALUCIA</v>
      </c>
      <c r="B152" s="10">
        <v>0</v>
      </c>
      <c r="C152" s="10">
        <v>0</v>
      </c>
      <c r="D152" s="12" t="s">
        <v>4</v>
      </c>
      <c r="E152" s="12">
        <v>27.024133750877553</v>
      </c>
      <c r="F152" s="12">
        <v>24.238483025031858</v>
      </c>
      <c r="G152" s="12">
        <v>23.907362971987421</v>
      </c>
      <c r="H152" s="12">
        <v>21.804599117147898</v>
      </c>
      <c r="I152" s="12">
        <v>0</v>
      </c>
      <c r="J152" s="12">
        <v>0</v>
      </c>
      <c r="K152" s="12">
        <v>0</v>
      </c>
      <c r="L152" s="12">
        <v>0</v>
      </c>
      <c r="M152" s="12">
        <v>0</v>
      </c>
    </row>
    <row r="153" spans="1:13" x14ac:dyDescent="0.35">
      <c r="A153" s="10" t="str">
        <f>B3&amp;C148&amp;D153</f>
        <v>DISTRIBUCION VOLUMEN X CRITERIO (Consumiciones)Total AperitivosMDD AM</v>
      </c>
      <c r="B153" s="10">
        <v>0</v>
      </c>
      <c r="C153" s="10">
        <v>0</v>
      </c>
      <c r="D153" s="12" t="s">
        <v>5</v>
      </c>
      <c r="E153" s="12">
        <v>12.845295073248501</v>
      </c>
      <c r="F153" s="12">
        <v>10.840308286076358</v>
      </c>
      <c r="G153" s="12">
        <v>10.142295011412807</v>
      </c>
      <c r="H153" s="12">
        <v>10.114785226335806</v>
      </c>
      <c r="I153" s="12">
        <v>0</v>
      </c>
      <c r="J153" s="12">
        <v>0</v>
      </c>
      <c r="K153" s="12">
        <v>0</v>
      </c>
      <c r="L153" s="12">
        <v>0</v>
      </c>
      <c r="M153" s="12">
        <v>0</v>
      </c>
    </row>
    <row r="154" spans="1:13" x14ac:dyDescent="0.35">
      <c r="A154" s="10" t="str">
        <f>B3&amp;C148&amp;D154</f>
        <v>DISTRIBUCION VOLUMEN X CRITERIO (Consumiciones)Total AperitivosRTO CENTRO</v>
      </c>
      <c r="B154" s="10">
        <v>0</v>
      </c>
      <c r="C154" s="10">
        <v>0</v>
      </c>
      <c r="D154" s="12" t="s">
        <v>6</v>
      </c>
      <c r="E154" s="12">
        <v>12.223717187262617</v>
      </c>
      <c r="F154" s="12">
        <v>14.183634511128544</v>
      </c>
      <c r="G154" s="12">
        <v>13.889392523317646</v>
      </c>
      <c r="H154" s="12">
        <v>13.632981490938173</v>
      </c>
      <c r="I154" s="12">
        <v>0</v>
      </c>
      <c r="J154" s="12">
        <v>0</v>
      </c>
      <c r="K154" s="12">
        <v>0</v>
      </c>
      <c r="L154" s="12">
        <v>0</v>
      </c>
      <c r="M154" s="12">
        <v>0</v>
      </c>
    </row>
    <row r="155" spans="1:13" x14ac:dyDescent="0.35">
      <c r="A155" s="10" t="str">
        <f>B3&amp;C148&amp;D155</f>
        <v>DISTRIBUCION VOLUMEN X CRITERIO (Consumiciones)Total AperitivosNORTE-CENTRO</v>
      </c>
      <c r="B155" s="10">
        <v>0</v>
      </c>
      <c r="C155" s="10">
        <v>0</v>
      </c>
      <c r="D155" s="12" t="s">
        <v>7</v>
      </c>
      <c r="E155" s="12">
        <v>9.1009063578694143</v>
      </c>
      <c r="F155" s="12">
        <v>12.020404733052468</v>
      </c>
      <c r="G155" s="12">
        <v>11.098877231227682</v>
      </c>
      <c r="H155" s="12">
        <v>13.199445911888224</v>
      </c>
      <c r="I155" s="12">
        <v>0</v>
      </c>
      <c r="J155" s="12">
        <v>0</v>
      </c>
      <c r="K155" s="12">
        <v>0</v>
      </c>
      <c r="L155" s="12">
        <v>0</v>
      </c>
      <c r="M155" s="12">
        <v>0</v>
      </c>
    </row>
    <row r="156" spans="1:13" x14ac:dyDescent="0.35">
      <c r="A156" s="10" t="str">
        <f>B3&amp;C148&amp;D156</f>
        <v>DISTRIBUCION VOLUMEN X CRITERIO (Consumiciones)Total AperitivosNOROESTE</v>
      </c>
      <c r="B156" s="10">
        <v>0</v>
      </c>
      <c r="C156" s="10">
        <v>0</v>
      </c>
      <c r="D156" s="12" t="s">
        <v>8</v>
      </c>
      <c r="E156" s="12">
        <v>7.4962286745968694</v>
      </c>
      <c r="F156" s="12">
        <v>7.6189154595873427</v>
      </c>
      <c r="G156" s="12">
        <v>6.9208682085788347</v>
      </c>
      <c r="H156" s="12">
        <v>7.4407835966244065</v>
      </c>
      <c r="I156" s="12">
        <v>0</v>
      </c>
      <c r="J156" s="12">
        <v>0</v>
      </c>
      <c r="K156" s="12">
        <v>0</v>
      </c>
      <c r="L156" s="12">
        <v>0</v>
      </c>
      <c r="M156" s="12">
        <v>0</v>
      </c>
    </row>
    <row r="157" spans="1:13" x14ac:dyDescent="0.35">
      <c r="A157" s="10" t="str">
        <f>B3&amp;C148&amp;D157</f>
        <v>DISTRIBUCION VOLUMEN X CRITERIO (Consumiciones)Total Aperitivos&lt;2MIL</v>
      </c>
      <c r="B157" s="10">
        <v>0</v>
      </c>
      <c r="C157" s="10">
        <v>0</v>
      </c>
      <c r="D157" s="13" t="s">
        <v>9</v>
      </c>
      <c r="E157" s="13">
        <v>6.1597295782650621</v>
      </c>
      <c r="F157" s="12">
        <v>7.3975344738158419</v>
      </c>
      <c r="G157" s="13">
        <v>6.8636855592508557</v>
      </c>
      <c r="H157" s="13">
        <v>6.1386077116732212</v>
      </c>
      <c r="I157" s="13">
        <v>0</v>
      </c>
      <c r="J157" s="13">
        <v>0</v>
      </c>
      <c r="K157" s="13">
        <v>0</v>
      </c>
      <c r="L157" s="13">
        <v>0</v>
      </c>
      <c r="M157" s="12">
        <v>0</v>
      </c>
    </row>
    <row r="158" spans="1:13" x14ac:dyDescent="0.35">
      <c r="A158" s="10" t="str">
        <f>B3&amp;C148&amp;D158</f>
        <v>DISTRIBUCION VOLUMEN X CRITERIO (Consumiciones)Total Aperitivos2-5MIL</v>
      </c>
      <c r="B158" s="10">
        <v>0</v>
      </c>
      <c r="C158" s="10">
        <v>0</v>
      </c>
      <c r="D158" s="13" t="s">
        <v>10</v>
      </c>
      <c r="E158" s="13">
        <v>7.2829194839099571</v>
      </c>
      <c r="F158" s="12">
        <v>7.9478780279025063</v>
      </c>
      <c r="G158" s="12">
        <v>7.1027747268261248</v>
      </c>
      <c r="H158" s="12">
        <v>6.3041287169188553</v>
      </c>
      <c r="I158" s="12">
        <v>0</v>
      </c>
      <c r="J158" s="12">
        <v>0</v>
      </c>
      <c r="K158" s="12">
        <v>0</v>
      </c>
      <c r="L158" s="13">
        <v>0</v>
      </c>
      <c r="M158" s="12">
        <v>0</v>
      </c>
    </row>
    <row r="159" spans="1:13" x14ac:dyDescent="0.35">
      <c r="A159" s="10" t="str">
        <f>B3&amp;C148&amp;D159</f>
        <v>DISTRIBUCION VOLUMEN X CRITERIO (Consumiciones)Total Aperitivos5-10MIL</v>
      </c>
      <c r="B159" s="10">
        <v>0</v>
      </c>
      <c r="C159" s="10">
        <v>0</v>
      </c>
      <c r="D159" s="12" t="s">
        <v>11</v>
      </c>
      <c r="E159" s="12">
        <v>10.113323626683858</v>
      </c>
      <c r="F159" s="12">
        <v>8.5188764140993491</v>
      </c>
      <c r="G159" s="12">
        <v>6.9239958285035108</v>
      </c>
      <c r="H159" s="12">
        <v>7.5455052862387113</v>
      </c>
      <c r="I159" s="12">
        <v>0</v>
      </c>
      <c r="J159" s="12">
        <v>0</v>
      </c>
      <c r="K159" s="12">
        <v>0</v>
      </c>
      <c r="L159" s="12">
        <v>0</v>
      </c>
      <c r="M159" s="12">
        <v>0</v>
      </c>
    </row>
    <row r="160" spans="1:13" x14ac:dyDescent="0.35">
      <c r="A160" s="10" t="str">
        <f>B3&amp;C148&amp;D160</f>
        <v>DISTRIBUCION VOLUMEN X CRITERIO (Consumiciones)Total Aperitivos10-30MIL</v>
      </c>
      <c r="B160" s="10">
        <v>0</v>
      </c>
      <c r="C160" s="10">
        <v>0</v>
      </c>
      <c r="D160" s="12" t="s">
        <v>12</v>
      </c>
      <c r="E160" s="12">
        <v>21.158170406542467</v>
      </c>
      <c r="F160" s="12">
        <v>20.291206563338594</v>
      </c>
      <c r="G160" s="12">
        <v>21.383012813551417</v>
      </c>
      <c r="H160" s="12">
        <v>23.624191166248458</v>
      </c>
      <c r="I160" s="12">
        <v>0</v>
      </c>
      <c r="J160" s="12">
        <v>0</v>
      </c>
      <c r="K160" s="12">
        <v>0</v>
      </c>
      <c r="L160" s="12">
        <v>0</v>
      </c>
      <c r="M160" s="12">
        <v>0</v>
      </c>
    </row>
    <row r="161" spans="1:13" x14ac:dyDescent="0.35">
      <c r="A161" s="10" t="str">
        <f>B3&amp;C148&amp;D161</f>
        <v>DISTRIBUCION VOLUMEN X CRITERIO (Consumiciones)Total Aperitivos30-100MIL</v>
      </c>
      <c r="B161" s="10">
        <v>0</v>
      </c>
      <c r="C161" s="10">
        <v>0</v>
      </c>
      <c r="D161" s="12" t="s">
        <v>13</v>
      </c>
      <c r="E161" s="12">
        <v>18.411706227672269</v>
      </c>
      <c r="F161" s="12">
        <v>19.943811463431821</v>
      </c>
      <c r="G161" s="12">
        <v>20.108307205789039</v>
      </c>
      <c r="H161" s="12">
        <v>20.05553269126742</v>
      </c>
      <c r="I161" s="12">
        <v>0</v>
      </c>
      <c r="J161" s="12">
        <v>0</v>
      </c>
      <c r="K161" s="12">
        <v>0</v>
      </c>
      <c r="L161" s="12">
        <v>0</v>
      </c>
      <c r="M161" s="12">
        <v>0</v>
      </c>
    </row>
    <row r="162" spans="1:13" x14ac:dyDescent="0.35">
      <c r="A162" s="10" t="str">
        <f>B3&amp;C148&amp;D162</f>
        <v>DISTRIBUCION VOLUMEN X CRITERIO (Consumiciones)Total Aperitivos100-200MIL</v>
      </c>
      <c r="B162" s="10">
        <v>0</v>
      </c>
      <c r="C162" s="10">
        <v>0</v>
      </c>
      <c r="D162" s="12" t="s">
        <v>14</v>
      </c>
      <c r="E162" s="12">
        <v>8.6571864683226512</v>
      </c>
      <c r="F162" s="12">
        <v>8.0234781212420163</v>
      </c>
      <c r="G162" s="12">
        <v>9.2724775127134738</v>
      </c>
      <c r="H162" s="12">
        <v>8.187293619211875</v>
      </c>
      <c r="I162" s="12">
        <v>0</v>
      </c>
      <c r="J162" s="12">
        <v>0</v>
      </c>
      <c r="K162" s="12">
        <v>0</v>
      </c>
      <c r="L162" s="12">
        <v>0</v>
      </c>
      <c r="M162" s="12">
        <v>0</v>
      </c>
    </row>
    <row r="163" spans="1:13" x14ac:dyDescent="0.35">
      <c r="A163" s="10" t="str">
        <f>B3&amp;C148&amp;D163</f>
        <v>DISTRIBUCION VOLUMEN X CRITERIO (Consumiciones)Total Aperitivos200-500MIL</v>
      </c>
      <c r="B163" s="10">
        <v>0</v>
      </c>
      <c r="C163" s="10">
        <v>0</v>
      </c>
      <c r="D163" s="12" t="s">
        <v>15</v>
      </c>
      <c r="E163" s="12">
        <v>12.52898493928371</v>
      </c>
      <c r="F163" s="12">
        <v>14.037808855008393</v>
      </c>
      <c r="G163" s="12">
        <v>13.348379435097041</v>
      </c>
      <c r="H163" s="12">
        <v>13.305552649726296</v>
      </c>
      <c r="I163" s="12">
        <v>0</v>
      </c>
      <c r="J163" s="12">
        <v>0</v>
      </c>
      <c r="K163" s="12">
        <v>0</v>
      </c>
      <c r="L163" s="12">
        <v>0</v>
      </c>
      <c r="M163" s="12">
        <v>0</v>
      </c>
    </row>
    <row r="164" spans="1:13" x14ac:dyDescent="0.35">
      <c r="A164" s="10" t="str">
        <f>B3&amp;C148&amp;D164</f>
        <v>DISTRIBUCION VOLUMEN X CRITERIO (Consumiciones)Total Aperitivos&gt;500MIL</v>
      </c>
      <c r="B164" s="10">
        <v>0</v>
      </c>
      <c r="C164" s="10">
        <v>0</v>
      </c>
      <c r="D164" s="12" t="s">
        <v>16</v>
      </c>
      <c r="E164" s="12">
        <v>15.687967712117224</v>
      </c>
      <c r="F164" s="12">
        <v>13.839416189091061</v>
      </c>
      <c r="G164" s="12">
        <v>14.997370259742823</v>
      </c>
      <c r="H164" s="12">
        <v>14.839182997044773</v>
      </c>
      <c r="I164" s="12">
        <v>0</v>
      </c>
      <c r="J164" s="12">
        <v>0</v>
      </c>
      <c r="K164" s="12">
        <v>0</v>
      </c>
      <c r="L164" s="12">
        <v>0</v>
      </c>
      <c r="M164" s="12">
        <v>0</v>
      </c>
    </row>
    <row r="165" spans="1:13" x14ac:dyDescent="0.35">
      <c r="A165" s="10" t="str">
        <f>B3&amp;C148&amp;D165</f>
        <v>DISTRIBUCION VOLUMEN X CRITERIO (Consumiciones)Total AperitivosDE 15 A 19 AÑOS</v>
      </c>
      <c r="B165" s="10">
        <v>0</v>
      </c>
      <c r="C165" s="10">
        <v>0</v>
      </c>
      <c r="D165" s="13" t="s">
        <v>39</v>
      </c>
      <c r="E165" s="13">
        <v>9.3135368255557918</v>
      </c>
      <c r="F165" s="12">
        <v>10.126766432894321</v>
      </c>
      <c r="G165" s="12">
        <v>8.1220881140084309</v>
      </c>
      <c r="H165" s="12">
        <v>6.8658870709103397</v>
      </c>
      <c r="I165" s="12">
        <v>0</v>
      </c>
      <c r="J165" s="13">
        <v>0</v>
      </c>
      <c r="K165" s="13">
        <v>0</v>
      </c>
      <c r="L165" s="13">
        <v>0</v>
      </c>
      <c r="M165" s="12">
        <v>0</v>
      </c>
    </row>
    <row r="166" spans="1:13" x14ac:dyDescent="0.35">
      <c r="A166" s="10" t="str">
        <f>B3&amp;C148&amp;D166</f>
        <v>DISTRIBUCION VOLUMEN X CRITERIO (Consumiciones)Total AperitivosDE 20 A 24 AÑOS</v>
      </c>
      <c r="B166" s="10">
        <v>0</v>
      </c>
      <c r="C166" s="10">
        <v>0</v>
      </c>
      <c r="D166" s="12" t="s">
        <v>40</v>
      </c>
      <c r="E166" s="12">
        <v>6.5383340859523882</v>
      </c>
      <c r="F166" s="12">
        <v>7.3183287375946833</v>
      </c>
      <c r="G166" s="12">
        <v>7.3531564067255859</v>
      </c>
      <c r="H166" s="12">
        <v>4.9196465563399769</v>
      </c>
      <c r="I166" s="12">
        <v>0</v>
      </c>
      <c r="J166" s="12">
        <v>0</v>
      </c>
      <c r="K166" s="12">
        <v>0</v>
      </c>
      <c r="L166" s="12">
        <v>0</v>
      </c>
      <c r="M166" s="12">
        <v>0</v>
      </c>
    </row>
    <row r="167" spans="1:13" x14ac:dyDescent="0.35">
      <c r="A167" s="10" t="str">
        <f>B3&amp;C148&amp;D167</f>
        <v>DISTRIBUCION VOLUMEN X CRITERIO (Consumiciones)Total AperitivosDE 25 A 34 AÑOS</v>
      </c>
      <c r="B167" s="10">
        <v>0</v>
      </c>
      <c r="C167" s="10">
        <v>0</v>
      </c>
      <c r="D167" s="12" t="s">
        <v>41</v>
      </c>
      <c r="E167" s="12">
        <v>10.973774185285496</v>
      </c>
      <c r="F167" s="12">
        <v>10.984092140420513</v>
      </c>
      <c r="G167" s="12">
        <v>10.804849214302447</v>
      </c>
      <c r="H167" s="12">
        <v>11.85399286175395</v>
      </c>
      <c r="I167" s="12">
        <v>0</v>
      </c>
      <c r="J167" s="12">
        <v>0</v>
      </c>
      <c r="K167" s="12">
        <v>0</v>
      </c>
      <c r="L167" s="12">
        <v>0</v>
      </c>
      <c r="M167" s="12">
        <v>0</v>
      </c>
    </row>
    <row r="168" spans="1:13" x14ac:dyDescent="0.35">
      <c r="A168" s="10" t="str">
        <f>B3&amp;C148&amp;D168</f>
        <v>DISTRIBUCION VOLUMEN X CRITERIO (Consumiciones)Total AperitivosDE 35 A 49 AÑOS</v>
      </c>
      <c r="B168" s="10">
        <v>0</v>
      </c>
      <c r="C168" s="10">
        <v>0</v>
      </c>
      <c r="D168" s="12" t="s">
        <v>42</v>
      </c>
      <c r="E168" s="12">
        <v>30.157112817421201</v>
      </c>
      <c r="F168" s="12">
        <v>27.082883289801853</v>
      </c>
      <c r="G168" s="12">
        <v>28.871356915899437</v>
      </c>
      <c r="H168" s="12">
        <v>29.899319898308214</v>
      </c>
      <c r="I168" s="12">
        <v>0</v>
      </c>
      <c r="J168" s="12">
        <v>0</v>
      </c>
      <c r="K168" s="12">
        <v>0</v>
      </c>
      <c r="L168" s="12">
        <v>0</v>
      </c>
      <c r="M168" s="12">
        <v>0</v>
      </c>
    </row>
    <row r="169" spans="1:13" x14ac:dyDescent="0.35">
      <c r="A169" s="10" t="str">
        <f>B3&amp;C148&amp;D169</f>
        <v>DISTRIBUCION VOLUMEN X CRITERIO (Consumiciones)Total AperitivosDE 50 A 59 AÑOS</v>
      </c>
      <c r="B169" s="10">
        <v>0</v>
      </c>
      <c r="C169" s="10">
        <v>0</v>
      </c>
      <c r="D169" s="12" t="s">
        <v>43</v>
      </c>
      <c r="E169" s="12">
        <v>21.554729554100003</v>
      </c>
      <c r="F169" s="12">
        <v>20.028891350731296</v>
      </c>
      <c r="G169" s="12">
        <v>23.445003176071303</v>
      </c>
      <c r="H169" s="12">
        <v>21.1890355109159</v>
      </c>
      <c r="I169" s="12">
        <v>0</v>
      </c>
      <c r="J169" s="12">
        <v>0</v>
      </c>
      <c r="K169" s="12">
        <v>0</v>
      </c>
      <c r="L169" s="12">
        <v>0</v>
      </c>
      <c r="M169" s="12">
        <v>0</v>
      </c>
    </row>
    <row r="170" spans="1:13" x14ac:dyDescent="0.35">
      <c r="A170" s="10" t="str">
        <f>B3&amp;C148&amp;D170</f>
        <v>DISTRIBUCION VOLUMEN X CRITERIO (Consumiciones)Total AperitivosDE 60 A 75 AÑOS</v>
      </c>
      <c r="B170" s="10">
        <v>0</v>
      </c>
      <c r="C170" s="10">
        <v>0</v>
      </c>
      <c r="D170" s="13" t="s">
        <v>44</v>
      </c>
      <c r="E170" s="13">
        <v>21.462524088887918</v>
      </c>
      <c r="F170" s="12">
        <v>24.459038048557343</v>
      </c>
      <c r="G170" s="12">
        <v>21.403546172992801</v>
      </c>
      <c r="H170" s="12">
        <v>25.272123263442026</v>
      </c>
      <c r="I170" s="12">
        <v>0</v>
      </c>
      <c r="J170" s="12">
        <v>0</v>
      </c>
      <c r="K170" s="12">
        <v>0</v>
      </c>
      <c r="L170" s="12">
        <v>0</v>
      </c>
      <c r="M170" s="12">
        <v>0</v>
      </c>
    </row>
    <row r="171" spans="1:13" x14ac:dyDescent="0.35">
      <c r="A171" s="10" t="str">
        <f>B3&amp;C148&amp;D171</f>
        <v>DISTRIBUCION VOLUMEN X CRITERIO (Consumiciones)Total AperitivosALTA Y MEDIA ALTA</v>
      </c>
      <c r="B171" s="10">
        <v>0</v>
      </c>
      <c r="C171" s="10">
        <v>0</v>
      </c>
      <c r="D171" s="12" t="s">
        <v>17</v>
      </c>
      <c r="E171" s="12">
        <v>16.90126387468462</v>
      </c>
      <c r="F171" s="12">
        <v>17.070228161962532</v>
      </c>
      <c r="G171" s="12">
        <v>15.838711714640771</v>
      </c>
      <c r="H171" s="12">
        <v>19.324588546046918</v>
      </c>
      <c r="I171" s="12">
        <v>0</v>
      </c>
      <c r="J171" s="12">
        <v>0</v>
      </c>
      <c r="K171" s="12">
        <v>0</v>
      </c>
      <c r="L171" s="12">
        <v>0</v>
      </c>
      <c r="M171" s="12">
        <v>0</v>
      </c>
    </row>
    <row r="172" spans="1:13" x14ac:dyDescent="0.35">
      <c r="A172" s="10" t="str">
        <f>B3&amp;C148&amp;D172</f>
        <v>DISTRIBUCION VOLUMEN X CRITERIO (Consumiciones)Total AperitivosMEDIA</v>
      </c>
      <c r="B172" s="10">
        <v>0</v>
      </c>
      <c r="C172" s="10">
        <v>0</v>
      </c>
      <c r="D172" s="12" t="s">
        <v>18</v>
      </c>
      <c r="E172" s="12">
        <v>34.719171529272188</v>
      </c>
      <c r="F172" s="12">
        <v>35.44723834035883</v>
      </c>
      <c r="G172" s="12">
        <v>36.6542018537831</v>
      </c>
      <c r="H172" s="12">
        <v>35.233286855358983</v>
      </c>
      <c r="I172" s="12">
        <v>0</v>
      </c>
      <c r="J172" s="12">
        <v>0</v>
      </c>
      <c r="K172" s="12">
        <v>0</v>
      </c>
      <c r="L172" s="12">
        <v>0</v>
      </c>
      <c r="M172" s="12">
        <v>0</v>
      </c>
    </row>
    <row r="173" spans="1:13" x14ac:dyDescent="0.35">
      <c r="A173" s="10" t="str">
        <f>B3&amp;C148&amp;D173</f>
        <v>DISTRIBUCION VOLUMEN X CRITERIO (Consumiciones)Total AperitivosMEDIA BAJA</v>
      </c>
      <c r="B173" s="10">
        <v>0</v>
      </c>
      <c r="C173" s="10">
        <v>0</v>
      </c>
      <c r="D173" s="12" t="s">
        <v>19</v>
      </c>
      <c r="E173" s="12">
        <v>25.023256243988939</v>
      </c>
      <c r="F173" s="12">
        <v>23.269233657210648</v>
      </c>
      <c r="G173" s="12">
        <v>23.998585219790485</v>
      </c>
      <c r="H173" s="12">
        <v>23.847398999874745</v>
      </c>
      <c r="I173" s="12">
        <v>0</v>
      </c>
      <c r="J173" s="12">
        <v>0</v>
      </c>
      <c r="K173" s="12">
        <v>0</v>
      </c>
      <c r="L173" s="12">
        <v>0</v>
      </c>
      <c r="M173" s="12">
        <v>0</v>
      </c>
    </row>
    <row r="174" spans="1:13" x14ac:dyDescent="0.35">
      <c r="A174" s="10" t="str">
        <f>B3&amp;C148&amp;D174</f>
        <v>DISTRIBUCION VOLUMEN X CRITERIO (Consumiciones)Total AperitivosBAJA</v>
      </c>
      <c r="B174" s="10">
        <v>0</v>
      </c>
      <c r="C174" s="10">
        <v>0</v>
      </c>
      <c r="D174" s="12" t="s">
        <v>20</v>
      </c>
      <c r="E174" s="12">
        <v>23.356308352054249</v>
      </c>
      <c r="F174" s="12">
        <v>24.213299840467993</v>
      </c>
      <c r="G174" s="12">
        <v>23.508507894734205</v>
      </c>
      <c r="H174" s="12">
        <v>21.594725598719357</v>
      </c>
      <c r="I174" s="12">
        <v>0</v>
      </c>
      <c r="J174" s="12">
        <v>0</v>
      </c>
      <c r="K174" s="12">
        <v>0</v>
      </c>
      <c r="L174" s="12">
        <v>0</v>
      </c>
      <c r="M174" s="12">
        <v>0</v>
      </c>
    </row>
    <row r="175" spans="1:13" x14ac:dyDescent="0.35">
      <c r="A175" s="10" t="str">
        <f>B3&amp;C148&amp;D175</f>
        <v>DISTRIBUCION VOLUMEN X CRITERIO (Consumiciones)Total AperitivosHOMBRE</v>
      </c>
      <c r="B175" s="10">
        <v>0</v>
      </c>
      <c r="C175" s="10">
        <v>0</v>
      </c>
      <c r="D175" s="12" t="s">
        <v>21</v>
      </c>
      <c r="E175" s="12">
        <v>34.974333553900792</v>
      </c>
      <c r="F175" s="12">
        <v>38.144005073603054</v>
      </c>
      <c r="G175" s="12">
        <v>37.365351117104979</v>
      </c>
      <c r="H175" s="12">
        <v>39.039192907451941</v>
      </c>
      <c r="I175" s="12">
        <v>0</v>
      </c>
      <c r="J175" s="12">
        <v>0</v>
      </c>
      <c r="K175" s="12">
        <v>0</v>
      </c>
      <c r="L175" s="12">
        <v>0</v>
      </c>
      <c r="M175" s="12">
        <v>0</v>
      </c>
    </row>
    <row r="176" spans="1:13" x14ac:dyDescent="0.35">
      <c r="A176" s="10" t="str">
        <f>B3&amp;C148&amp;D176</f>
        <v>DISTRIBUCION VOLUMEN X CRITERIO (Consumiciones)Total AperitivosMUJER</v>
      </c>
      <c r="B176" s="10">
        <v>0</v>
      </c>
      <c r="C176" s="10">
        <v>0</v>
      </c>
      <c r="D176" s="12" t="s">
        <v>22</v>
      </c>
      <c r="E176" s="12">
        <v>65.025666446099194</v>
      </c>
      <c r="F176" s="12">
        <v>61.855994926396939</v>
      </c>
      <c r="G176" s="12">
        <v>62.634665590266422</v>
      </c>
      <c r="H176" s="12">
        <v>60.960824298116066</v>
      </c>
      <c r="I176" s="12">
        <v>0</v>
      </c>
      <c r="J176" s="12">
        <v>0</v>
      </c>
      <c r="K176" s="12">
        <v>0</v>
      </c>
      <c r="L176" s="12">
        <v>0</v>
      </c>
      <c r="M176" s="12">
        <v>0</v>
      </c>
    </row>
    <row r="177" spans="1:13" x14ac:dyDescent="0.35">
      <c r="A177" s="10" t="str">
        <f>B177&amp;C177&amp;D177</f>
        <v>DISTRIBUCION VOLUMEN X CRITERIO (kg ó litros)TotalAlimentacionT.ESPAÑA</v>
      </c>
      <c r="B177" s="10" t="s">
        <v>110</v>
      </c>
      <c r="C177" s="10" t="s">
        <v>157</v>
      </c>
      <c r="D177" s="12" t="s">
        <v>36</v>
      </c>
      <c r="E177" s="12">
        <v>100</v>
      </c>
      <c r="F177" s="12">
        <v>100</v>
      </c>
      <c r="G177" s="12">
        <v>100</v>
      </c>
      <c r="H177" s="12">
        <v>100</v>
      </c>
      <c r="I177" s="12">
        <v>0</v>
      </c>
      <c r="J177" s="12">
        <v>0</v>
      </c>
      <c r="K177" s="12">
        <v>0</v>
      </c>
      <c r="L177" s="12">
        <v>0</v>
      </c>
      <c r="M177" s="12">
        <v>0</v>
      </c>
    </row>
    <row r="178" spans="1:13" x14ac:dyDescent="0.35">
      <c r="A178" s="10" t="str">
        <f>B177&amp;C177&amp;D178</f>
        <v>DISTRIBUCION VOLUMEN X CRITERIO (kg ó litros)TotalAlimentacionBCN AM</v>
      </c>
      <c r="B178" s="10">
        <v>0</v>
      </c>
      <c r="C178" s="10">
        <v>0</v>
      </c>
      <c r="D178" s="12" t="s">
        <v>1</v>
      </c>
      <c r="E178" s="13">
        <v>9.1051018535420702</v>
      </c>
      <c r="F178" s="13">
        <v>8.2671384667697279</v>
      </c>
      <c r="G178" s="13">
        <v>8.7429203378855131</v>
      </c>
      <c r="H178" s="13">
        <v>8.962470070109104</v>
      </c>
      <c r="I178" s="13">
        <v>0</v>
      </c>
      <c r="J178" s="13">
        <v>0</v>
      </c>
      <c r="K178" s="13">
        <v>0</v>
      </c>
      <c r="L178" s="13">
        <v>0</v>
      </c>
      <c r="M178" s="12">
        <v>0</v>
      </c>
    </row>
    <row r="179" spans="1:13" x14ac:dyDescent="0.35">
      <c r="A179" s="10" t="str">
        <f>B177&amp;C177&amp;D179</f>
        <v>DISTRIBUCION VOLUMEN X CRITERIO (kg ó litros)TotalAlimentacionREST.CAT ARAGON</v>
      </c>
      <c r="B179" s="10">
        <v>0</v>
      </c>
      <c r="C179" s="10">
        <v>0</v>
      </c>
      <c r="D179" s="12" t="s">
        <v>2</v>
      </c>
      <c r="E179" s="12">
        <v>13.043454455910936</v>
      </c>
      <c r="F179" s="12">
        <v>11.158181685344452</v>
      </c>
      <c r="G179" s="12">
        <v>11.745266192586204</v>
      </c>
      <c r="H179" s="12">
        <v>11.853223488895329</v>
      </c>
      <c r="I179" s="13">
        <v>0</v>
      </c>
      <c r="J179" s="13">
        <v>0</v>
      </c>
      <c r="K179" s="12">
        <v>0</v>
      </c>
      <c r="L179" s="12">
        <v>0</v>
      </c>
      <c r="M179" s="12">
        <v>0</v>
      </c>
    </row>
    <row r="180" spans="1:13" x14ac:dyDescent="0.35">
      <c r="A180" s="10" t="str">
        <f>B177&amp;C177&amp;D180</f>
        <v>DISTRIBUCION VOLUMEN X CRITERIO (kg ó litros)TotalAlimentacionLEVANTE</v>
      </c>
      <c r="B180" s="10">
        <v>0</v>
      </c>
      <c r="C180" s="10">
        <v>0</v>
      </c>
      <c r="D180" s="12" t="s">
        <v>3</v>
      </c>
      <c r="E180" s="12">
        <v>16.386601810817471</v>
      </c>
      <c r="F180" s="12">
        <v>16.044942533522413</v>
      </c>
      <c r="G180" s="12">
        <v>15.88899293896533</v>
      </c>
      <c r="H180" s="12">
        <v>15.31162591592372</v>
      </c>
      <c r="I180" s="12">
        <v>0</v>
      </c>
      <c r="J180" s="12">
        <v>0</v>
      </c>
      <c r="K180" s="12">
        <v>0</v>
      </c>
      <c r="L180" s="12">
        <v>0</v>
      </c>
      <c r="M180" s="12">
        <v>0</v>
      </c>
    </row>
    <row r="181" spans="1:13" x14ac:dyDescent="0.35">
      <c r="A181" s="10" t="str">
        <f>B177&amp;C177&amp;D181</f>
        <v>DISTRIBUCION VOLUMEN X CRITERIO (kg ó litros)TotalAlimentacionANDALUCIA</v>
      </c>
      <c r="B181" s="10">
        <v>0</v>
      </c>
      <c r="C181" s="10">
        <v>0</v>
      </c>
      <c r="D181" s="12" t="s">
        <v>4</v>
      </c>
      <c r="E181" s="12">
        <v>20.366098668966153</v>
      </c>
      <c r="F181" s="12">
        <v>21.732241853608993</v>
      </c>
      <c r="G181" s="12">
        <v>20.544025049859798</v>
      </c>
      <c r="H181" s="12">
        <v>20.543164338641905</v>
      </c>
      <c r="I181" s="12">
        <v>0</v>
      </c>
      <c r="J181" s="12">
        <v>0</v>
      </c>
      <c r="K181" s="12">
        <v>0</v>
      </c>
      <c r="L181" s="12">
        <v>0</v>
      </c>
      <c r="M181" s="12">
        <v>0</v>
      </c>
    </row>
    <row r="182" spans="1:13" x14ac:dyDescent="0.35">
      <c r="A182" s="10" t="str">
        <f>B177&amp;C177&amp;D182</f>
        <v>DISTRIBUCION VOLUMEN X CRITERIO (kg ó litros)TotalAlimentacionMDD AM</v>
      </c>
      <c r="B182" s="10">
        <v>0</v>
      </c>
      <c r="C182" s="10">
        <v>0</v>
      </c>
      <c r="D182" s="12" t="s">
        <v>5</v>
      </c>
      <c r="E182" s="12">
        <v>13.709299592694506</v>
      </c>
      <c r="F182" s="12">
        <v>14.83118448484537</v>
      </c>
      <c r="G182" s="12">
        <v>15.668579850304312</v>
      </c>
      <c r="H182" s="12">
        <v>15.676433624203382</v>
      </c>
      <c r="I182" s="12">
        <v>0</v>
      </c>
      <c r="J182" s="12">
        <v>0</v>
      </c>
      <c r="K182" s="12">
        <v>0</v>
      </c>
      <c r="L182" s="12">
        <v>0</v>
      </c>
      <c r="M182" s="12">
        <v>0</v>
      </c>
    </row>
    <row r="183" spans="1:13" x14ac:dyDescent="0.35">
      <c r="A183" s="10" t="str">
        <f>B177&amp;C177&amp;D183</f>
        <v>DISTRIBUCION VOLUMEN X CRITERIO (kg ó litros)TotalAlimentacionRTO CENTRO</v>
      </c>
      <c r="B183" s="10">
        <v>0</v>
      </c>
      <c r="C183" s="10">
        <v>0</v>
      </c>
      <c r="D183" s="12" t="s">
        <v>6</v>
      </c>
      <c r="E183" s="12">
        <v>9.0319200018080839</v>
      </c>
      <c r="F183" s="12">
        <v>9.7557213505655778</v>
      </c>
      <c r="G183" s="12">
        <v>9.5609531619329537</v>
      </c>
      <c r="H183" s="12">
        <v>9.1142720484600126</v>
      </c>
      <c r="I183" s="12">
        <v>0</v>
      </c>
      <c r="J183" s="12">
        <v>0</v>
      </c>
      <c r="K183" s="12">
        <v>0</v>
      </c>
      <c r="L183" s="12">
        <v>0</v>
      </c>
      <c r="M183" s="12">
        <v>0</v>
      </c>
    </row>
    <row r="184" spans="1:13" x14ac:dyDescent="0.35">
      <c r="A184" s="10" t="str">
        <f>B177&amp;C177&amp;D184</f>
        <v>DISTRIBUCION VOLUMEN X CRITERIO (kg ó litros)TotalAlimentacionNORTE-CENTRO</v>
      </c>
      <c r="B184" s="10">
        <v>0</v>
      </c>
      <c r="C184" s="10">
        <v>0</v>
      </c>
      <c r="D184" s="12" t="s">
        <v>7</v>
      </c>
      <c r="E184" s="12">
        <v>8.9790982501487875</v>
      </c>
      <c r="F184" s="12">
        <v>8.9850297685977889</v>
      </c>
      <c r="G184" s="12">
        <v>9.3796577030065915</v>
      </c>
      <c r="H184" s="12">
        <v>9.2932001425350741</v>
      </c>
      <c r="I184" s="13">
        <v>0</v>
      </c>
      <c r="J184" s="13">
        <v>0</v>
      </c>
      <c r="K184" s="12">
        <v>0</v>
      </c>
      <c r="L184" s="12">
        <v>0</v>
      </c>
      <c r="M184" s="12">
        <v>0</v>
      </c>
    </row>
    <row r="185" spans="1:13" x14ac:dyDescent="0.35">
      <c r="A185" s="10" t="str">
        <f>B177&amp;C177&amp;D185</f>
        <v>DISTRIBUCION VOLUMEN X CRITERIO (kg ó litros)TotalAlimentacionNOROESTE</v>
      </c>
      <c r="B185" s="10">
        <v>0</v>
      </c>
      <c r="C185" s="10">
        <v>0</v>
      </c>
      <c r="D185" s="12" t="s">
        <v>8</v>
      </c>
      <c r="E185" s="12">
        <v>9.3784239609519826</v>
      </c>
      <c r="F185" s="12">
        <v>9.225562881394108</v>
      </c>
      <c r="G185" s="12">
        <v>8.4696092939953882</v>
      </c>
      <c r="H185" s="12">
        <v>9.2456074000383506</v>
      </c>
      <c r="I185" s="12">
        <v>0</v>
      </c>
      <c r="J185" s="12">
        <v>0</v>
      </c>
      <c r="K185" s="12">
        <v>0</v>
      </c>
      <c r="L185" s="12">
        <v>0</v>
      </c>
      <c r="M185" s="12">
        <v>0</v>
      </c>
    </row>
    <row r="186" spans="1:13" x14ac:dyDescent="0.35">
      <c r="A186" s="10" t="str">
        <f>B177&amp;C177&amp;D186</f>
        <v>DISTRIBUCION VOLUMEN X CRITERIO (kg ó litros)TotalAlimentacion&lt;2MIL</v>
      </c>
      <c r="B186" s="10">
        <v>0</v>
      </c>
      <c r="C186" s="10">
        <v>0</v>
      </c>
      <c r="D186" s="13" t="s">
        <v>9</v>
      </c>
      <c r="E186" s="13">
        <v>5.0841164874097959</v>
      </c>
      <c r="F186" s="13">
        <v>5.3462577083146261</v>
      </c>
      <c r="G186" s="13">
        <v>4.5694077181183781</v>
      </c>
      <c r="H186" s="13">
        <v>4.5901565347155477</v>
      </c>
      <c r="I186" s="13">
        <v>0</v>
      </c>
      <c r="J186" s="13">
        <v>0</v>
      </c>
      <c r="K186" s="13">
        <v>0</v>
      </c>
      <c r="L186" s="13">
        <v>0</v>
      </c>
      <c r="M186" s="12">
        <v>0</v>
      </c>
    </row>
    <row r="187" spans="1:13" x14ac:dyDescent="0.35">
      <c r="A187" s="10" t="str">
        <f>B177&amp;C177&amp;D187</f>
        <v>DISTRIBUCION VOLUMEN X CRITERIO (kg ó litros)TotalAlimentacion2-5MIL</v>
      </c>
      <c r="B187" s="10">
        <v>0</v>
      </c>
      <c r="C187" s="10">
        <v>0</v>
      </c>
      <c r="D187" s="13" t="s">
        <v>10</v>
      </c>
      <c r="E187" s="13">
        <v>5.3447729455498871</v>
      </c>
      <c r="F187" s="13">
        <v>4.8931883495750528</v>
      </c>
      <c r="G187" s="13">
        <v>5.2921550203856045</v>
      </c>
      <c r="H187" s="12">
        <v>5.8084372591296836</v>
      </c>
      <c r="I187" s="13">
        <v>0</v>
      </c>
      <c r="J187" s="13">
        <v>0</v>
      </c>
      <c r="K187" s="13">
        <v>0</v>
      </c>
      <c r="L187" s="13">
        <v>0</v>
      </c>
      <c r="M187" s="12">
        <v>0</v>
      </c>
    </row>
    <row r="188" spans="1:13" x14ac:dyDescent="0.35">
      <c r="A188" s="10" t="str">
        <f>B177&amp;C177&amp;D188</f>
        <v>DISTRIBUCION VOLUMEN X CRITERIO (kg ó litros)TotalAlimentacion5-10MIL</v>
      </c>
      <c r="B188" s="10">
        <v>0</v>
      </c>
      <c r="C188" s="10">
        <v>0</v>
      </c>
      <c r="D188" s="12" t="s">
        <v>11</v>
      </c>
      <c r="E188" s="13">
        <v>7.4663700983927619</v>
      </c>
      <c r="F188" s="12">
        <v>6.3711477294689107</v>
      </c>
      <c r="G188" s="13">
        <v>7.8739527454667471</v>
      </c>
      <c r="H188" s="12">
        <v>7.9056111745073405</v>
      </c>
      <c r="I188" s="13">
        <v>0</v>
      </c>
      <c r="J188" s="13">
        <v>0</v>
      </c>
      <c r="K188" s="13">
        <v>0</v>
      </c>
      <c r="L188" s="13">
        <v>0</v>
      </c>
      <c r="M188" s="12">
        <v>0</v>
      </c>
    </row>
    <row r="189" spans="1:13" x14ac:dyDescent="0.35">
      <c r="A189" s="10" t="str">
        <f>B177&amp;C177&amp;D189</f>
        <v>DISTRIBUCION VOLUMEN X CRITERIO (kg ó litros)TotalAlimentacion10-30MIL</v>
      </c>
      <c r="B189" s="10">
        <v>0</v>
      </c>
      <c r="C189" s="10">
        <v>0</v>
      </c>
      <c r="D189" s="12" t="s">
        <v>12</v>
      </c>
      <c r="E189" s="12">
        <v>19.697556126725768</v>
      </c>
      <c r="F189" s="12">
        <v>18.650472337118789</v>
      </c>
      <c r="G189" s="12">
        <v>18.406986775129688</v>
      </c>
      <c r="H189" s="12">
        <v>17.447588827381328</v>
      </c>
      <c r="I189" s="12">
        <v>0</v>
      </c>
      <c r="J189" s="12">
        <v>0</v>
      </c>
      <c r="K189" s="12">
        <v>0</v>
      </c>
      <c r="L189" s="12">
        <v>0</v>
      </c>
      <c r="M189" s="12">
        <v>0</v>
      </c>
    </row>
    <row r="190" spans="1:13" x14ac:dyDescent="0.35">
      <c r="A190" s="10" t="str">
        <f>B177&amp;C177&amp;D190</f>
        <v>DISTRIBUCION VOLUMEN X CRITERIO (kg ó litros)TotalAlimentacion30-100MIL</v>
      </c>
      <c r="B190" s="10">
        <v>0</v>
      </c>
      <c r="C190" s="10">
        <v>0</v>
      </c>
      <c r="D190" s="12" t="s">
        <v>13</v>
      </c>
      <c r="E190" s="12">
        <v>20.823664896641873</v>
      </c>
      <c r="F190" s="12">
        <v>21.153974185619624</v>
      </c>
      <c r="G190" s="12">
        <v>20.633997176464796</v>
      </c>
      <c r="H190" s="12">
        <v>20.617596651192311</v>
      </c>
      <c r="I190" s="12">
        <v>0</v>
      </c>
      <c r="J190" s="12">
        <v>0</v>
      </c>
      <c r="K190" s="12">
        <v>0</v>
      </c>
      <c r="L190" s="12">
        <v>0</v>
      </c>
      <c r="M190" s="12">
        <v>0</v>
      </c>
    </row>
    <row r="191" spans="1:13" x14ac:dyDescent="0.35">
      <c r="A191" s="10" t="str">
        <f>B177&amp;C177&amp;D191</f>
        <v>DISTRIBUCION VOLUMEN X CRITERIO (kg ó litros)TotalAlimentacion100-200MIL</v>
      </c>
      <c r="B191" s="10">
        <v>0</v>
      </c>
      <c r="C191" s="10">
        <v>0</v>
      </c>
      <c r="D191" s="12" t="s">
        <v>14</v>
      </c>
      <c r="E191" s="12">
        <v>10.406901226683512</v>
      </c>
      <c r="F191" s="12">
        <v>10.680606457959332</v>
      </c>
      <c r="G191" s="12">
        <v>10.273341605838025</v>
      </c>
      <c r="H191" s="12">
        <v>10.298707925415174</v>
      </c>
      <c r="I191" s="12">
        <v>0</v>
      </c>
      <c r="J191" s="12">
        <v>0</v>
      </c>
      <c r="K191" s="12">
        <v>0</v>
      </c>
      <c r="L191" s="12">
        <v>0</v>
      </c>
      <c r="M191" s="12">
        <v>0</v>
      </c>
    </row>
    <row r="192" spans="1:13" x14ac:dyDescent="0.35">
      <c r="A192" s="10" t="str">
        <f>B177&amp;C177&amp;D192</f>
        <v>DISTRIBUCION VOLUMEN X CRITERIO (kg ó litros)TotalAlimentacion200-500MIL</v>
      </c>
      <c r="B192" s="10">
        <v>0</v>
      </c>
      <c r="C192" s="10">
        <v>0</v>
      </c>
      <c r="D192" s="12" t="s">
        <v>15</v>
      </c>
      <c r="E192" s="12">
        <v>13.469882603150026</v>
      </c>
      <c r="F192" s="12">
        <v>13.519264523898414</v>
      </c>
      <c r="G192" s="12">
        <v>13.244059999560118</v>
      </c>
      <c r="H192" s="12">
        <v>13.872147366475041</v>
      </c>
      <c r="I192" s="12">
        <v>0</v>
      </c>
      <c r="J192" s="12">
        <v>0</v>
      </c>
      <c r="K192" s="12">
        <v>0</v>
      </c>
      <c r="L192" s="12">
        <v>0</v>
      </c>
      <c r="M192" s="12">
        <v>0</v>
      </c>
    </row>
    <row r="193" spans="1:13" x14ac:dyDescent="0.35">
      <c r="A193" s="10" t="str">
        <f>B177&amp;C177&amp;D193</f>
        <v>DISTRIBUCION VOLUMEN X CRITERIO (kg ó litros)TotalAlimentacion&gt;500MIL</v>
      </c>
      <c r="B193" s="10">
        <v>0</v>
      </c>
      <c r="C193" s="10">
        <v>0</v>
      </c>
      <c r="D193" s="12" t="s">
        <v>16</v>
      </c>
      <c r="E193" s="12">
        <v>17.706734826943254</v>
      </c>
      <c r="F193" s="12">
        <v>19.385091698814676</v>
      </c>
      <c r="G193" s="12">
        <v>19.706101449399359</v>
      </c>
      <c r="H193" s="12">
        <v>19.459752495445777</v>
      </c>
      <c r="I193" s="12">
        <v>0</v>
      </c>
      <c r="J193" s="12">
        <v>0</v>
      </c>
      <c r="K193" s="12">
        <v>0</v>
      </c>
      <c r="L193" s="12">
        <v>0</v>
      </c>
      <c r="M193" s="12">
        <v>0</v>
      </c>
    </row>
    <row r="194" spans="1:13" x14ac:dyDescent="0.35">
      <c r="A194" s="10" t="str">
        <f>B177&amp;C177&amp;D194</f>
        <v>DISTRIBUCION VOLUMEN X CRITERIO (kg ó litros)TotalAlimentacionDE 15 A 19 AÑOS</v>
      </c>
      <c r="B194" s="10">
        <v>0</v>
      </c>
      <c r="C194" s="10">
        <v>0</v>
      </c>
      <c r="D194" s="13" t="s">
        <v>39</v>
      </c>
      <c r="E194" s="13">
        <v>2.1841850701055034</v>
      </c>
      <c r="F194" s="13">
        <v>2.585549451869682</v>
      </c>
      <c r="G194" s="13">
        <v>2.6211089553196474</v>
      </c>
      <c r="H194" s="13">
        <v>2.2522836874030663</v>
      </c>
      <c r="I194" s="13">
        <v>0</v>
      </c>
      <c r="J194" s="13">
        <v>0</v>
      </c>
      <c r="K194" s="13">
        <v>0</v>
      </c>
      <c r="L194" s="13">
        <v>0</v>
      </c>
      <c r="M194" s="12">
        <v>0</v>
      </c>
    </row>
    <row r="195" spans="1:13" x14ac:dyDescent="0.35">
      <c r="A195" s="10" t="str">
        <f>B177&amp;C177&amp;D195</f>
        <v>DISTRIBUCION VOLUMEN X CRITERIO (kg ó litros)TotalAlimentacionDE 20 A 24 AÑOS</v>
      </c>
      <c r="B195" s="10">
        <v>0</v>
      </c>
      <c r="C195" s="10">
        <v>0</v>
      </c>
      <c r="D195" s="12" t="s">
        <v>40</v>
      </c>
      <c r="E195" s="12">
        <v>3.4483374751105758</v>
      </c>
      <c r="F195" s="12">
        <v>4.1252944276474208</v>
      </c>
      <c r="G195" s="12">
        <v>3.2374579685553817</v>
      </c>
      <c r="H195" s="12">
        <v>2.625704984304853</v>
      </c>
      <c r="I195" s="13">
        <v>0</v>
      </c>
      <c r="J195" s="13">
        <v>0</v>
      </c>
      <c r="K195" s="13">
        <v>0</v>
      </c>
      <c r="L195" s="12">
        <v>0</v>
      </c>
      <c r="M195" s="12">
        <v>0</v>
      </c>
    </row>
    <row r="196" spans="1:13" x14ac:dyDescent="0.35">
      <c r="A196" s="10" t="str">
        <f>B177&amp;C177&amp;D196</f>
        <v>DISTRIBUCION VOLUMEN X CRITERIO (kg ó litros)TotalAlimentacionDE 25 A 34 AÑOS</v>
      </c>
      <c r="B196" s="10">
        <v>0</v>
      </c>
      <c r="C196" s="10">
        <v>0</v>
      </c>
      <c r="D196" s="12" t="s">
        <v>41</v>
      </c>
      <c r="E196" s="12">
        <v>9.6902708161158362</v>
      </c>
      <c r="F196" s="12">
        <v>10.177108707672602</v>
      </c>
      <c r="G196" s="12">
        <v>9.8076636763635587</v>
      </c>
      <c r="H196" s="12">
        <v>9.0458237805812249</v>
      </c>
      <c r="I196" s="12">
        <v>0</v>
      </c>
      <c r="J196" s="12">
        <v>0</v>
      </c>
      <c r="K196" s="12">
        <v>0</v>
      </c>
      <c r="L196" s="12">
        <v>0</v>
      </c>
      <c r="M196" s="12">
        <v>0</v>
      </c>
    </row>
    <row r="197" spans="1:13" x14ac:dyDescent="0.35">
      <c r="A197" s="10" t="str">
        <f>B177&amp;C177&amp;D197</f>
        <v>DISTRIBUCION VOLUMEN X CRITERIO (kg ó litros)TotalAlimentacionDE 35 A 49 AÑOS</v>
      </c>
      <c r="B197" s="10">
        <v>0</v>
      </c>
      <c r="C197" s="10">
        <v>0</v>
      </c>
      <c r="D197" s="12" t="s">
        <v>42</v>
      </c>
      <c r="E197" s="12">
        <v>30.294926442336145</v>
      </c>
      <c r="F197" s="12">
        <v>28.949448559700453</v>
      </c>
      <c r="G197" s="12">
        <v>27.672486463015776</v>
      </c>
      <c r="H197" s="12">
        <v>27.163335891539937</v>
      </c>
      <c r="I197" s="12">
        <v>0</v>
      </c>
      <c r="J197" s="12">
        <v>0</v>
      </c>
      <c r="K197" s="12">
        <v>0</v>
      </c>
      <c r="L197" s="12">
        <v>0</v>
      </c>
      <c r="M197" s="12">
        <v>0</v>
      </c>
    </row>
    <row r="198" spans="1:13" x14ac:dyDescent="0.35">
      <c r="A198" s="10" t="str">
        <f>B177&amp;C177&amp;D198</f>
        <v>DISTRIBUCION VOLUMEN X CRITERIO (kg ó litros)TotalAlimentacionDE 50 A 59 AÑOS</v>
      </c>
      <c r="B198" s="10">
        <v>0</v>
      </c>
      <c r="C198" s="10">
        <v>0</v>
      </c>
      <c r="D198" s="12" t="s">
        <v>43</v>
      </c>
      <c r="E198" s="12">
        <v>24.416343863213164</v>
      </c>
      <c r="F198" s="12">
        <v>24.825470044195015</v>
      </c>
      <c r="G198" s="12">
        <v>26.249512612767163</v>
      </c>
      <c r="H198" s="12">
        <v>24.932430087260148</v>
      </c>
      <c r="I198" s="12">
        <v>0</v>
      </c>
      <c r="J198" s="12">
        <v>0</v>
      </c>
      <c r="K198" s="12">
        <v>0</v>
      </c>
      <c r="L198" s="12">
        <v>0</v>
      </c>
      <c r="M198" s="12">
        <v>0</v>
      </c>
    </row>
    <row r="199" spans="1:13" x14ac:dyDescent="0.35">
      <c r="A199" s="10" t="str">
        <f>B177&amp;C177&amp;D199</f>
        <v>DISTRIBUCION VOLUMEN X CRITERIO (kg ó litros)TotalAlimentacionDE 60 A 75 AÑOS</v>
      </c>
      <c r="B199" s="10">
        <v>0</v>
      </c>
      <c r="C199" s="10">
        <v>0</v>
      </c>
      <c r="D199" s="12" t="s">
        <v>44</v>
      </c>
      <c r="E199" s="13">
        <v>29.965932898089807</v>
      </c>
      <c r="F199" s="13">
        <v>29.337131373453225</v>
      </c>
      <c r="G199" s="13">
        <v>30.411772781631974</v>
      </c>
      <c r="H199" s="12">
        <v>33.980417718713518</v>
      </c>
      <c r="I199" s="12">
        <v>0</v>
      </c>
      <c r="J199" s="12">
        <v>0</v>
      </c>
      <c r="K199" s="12">
        <v>0</v>
      </c>
      <c r="L199" s="12">
        <v>0</v>
      </c>
      <c r="M199" s="12">
        <v>0</v>
      </c>
    </row>
    <row r="200" spans="1:13" x14ac:dyDescent="0.35">
      <c r="A200" s="10" t="str">
        <f>B177&amp;C177&amp;D200</f>
        <v>DISTRIBUCION VOLUMEN X CRITERIO (kg ó litros)TotalAlimentacionALTA Y MEDIA ALTA</v>
      </c>
      <c r="B200" s="10">
        <v>0</v>
      </c>
      <c r="C200" s="10">
        <v>0</v>
      </c>
      <c r="D200" s="12" t="s">
        <v>17</v>
      </c>
      <c r="E200" s="12">
        <v>25.669995116339372</v>
      </c>
      <c r="F200" s="12">
        <v>25.250921997606181</v>
      </c>
      <c r="G200" s="12">
        <v>28.735454297701935</v>
      </c>
      <c r="H200" s="12">
        <v>27.47732270453546</v>
      </c>
      <c r="I200" s="12">
        <v>0</v>
      </c>
      <c r="J200" s="12">
        <v>0</v>
      </c>
      <c r="K200" s="12">
        <v>0</v>
      </c>
      <c r="L200" s="12">
        <v>0</v>
      </c>
      <c r="M200" s="12">
        <v>0</v>
      </c>
    </row>
    <row r="201" spans="1:13" x14ac:dyDescent="0.35">
      <c r="A201" s="10" t="str">
        <f>B177&amp;C177&amp;D201</f>
        <v>DISTRIBUCION VOLUMEN X CRITERIO (kg ó litros)TotalAlimentacionMEDIA</v>
      </c>
      <c r="B201" s="10">
        <v>0</v>
      </c>
      <c r="C201" s="10">
        <v>0</v>
      </c>
      <c r="D201" s="12" t="s">
        <v>18</v>
      </c>
      <c r="E201" s="12">
        <v>31.815092133190593</v>
      </c>
      <c r="F201" s="12">
        <v>31.607185837926615</v>
      </c>
      <c r="G201" s="12">
        <v>31.251568732475583</v>
      </c>
      <c r="H201" s="12">
        <v>32.221784818177831</v>
      </c>
      <c r="I201" s="12">
        <v>0</v>
      </c>
      <c r="J201" s="12">
        <v>0</v>
      </c>
      <c r="K201" s="12">
        <v>0</v>
      </c>
      <c r="L201" s="12">
        <v>0</v>
      </c>
      <c r="M201" s="12">
        <v>0</v>
      </c>
    </row>
    <row r="202" spans="1:13" x14ac:dyDescent="0.35">
      <c r="A202" s="10" t="str">
        <f>B177&amp;C177&amp;D202</f>
        <v>DISTRIBUCION VOLUMEN X CRITERIO (kg ó litros)TotalAlimentacionMEDIA BAJA</v>
      </c>
      <c r="B202" s="10">
        <v>0</v>
      </c>
      <c r="C202" s="10">
        <v>0</v>
      </c>
      <c r="D202" s="12" t="s">
        <v>19</v>
      </c>
      <c r="E202" s="12">
        <v>26.202500330660644</v>
      </c>
      <c r="F202" s="12">
        <v>25.490963445617819</v>
      </c>
      <c r="G202" s="12">
        <v>23.418799801812256</v>
      </c>
      <c r="H202" s="12">
        <v>23.384959698895681</v>
      </c>
      <c r="I202" s="12">
        <v>0</v>
      </c>
      <c r="J202" s="12">
        <v>0</v>
      </c>
      <c r="K202" s="12">
        <v>0</v>
      </c>
      <c r="L202" s="12">
        <v>0</v>
      </c>
      <c r="M202" s="12">
        <v>0</v>
      </c>
    </row>
    <row r="203" spans="1:13" x14ac:dyDescent="0.35">
      <c r="A203" s="10" t="str">
        <f>B177&amp;C177&amp;D203</f>
        <v>DISTRIBUCION VOLUMEN X CRITERIO (kg ó litros)TotalAlimentacionBAJA</v>
      </c>
      <c r="B203" s="10">
        <v>0</v>
      </c>
      <c r="C203" s="10">
        <v>0</v>
      </c>
      <c r="D203" s="12" t="s">
        <v>20</v>
      </c>
      <c r="E203" s="13">
        <v>16.312409108227634</v>
      </c>
      <c r="F203" s="13">
        <v>17.650929522986473</v>
      </c>
      <c r="G203" s="12">
        <v>16.59417878812237</v>
      </c>
      <c r="H203" s="12">
        <v>16.915930175961122</v>
      </c>
      <c r="I203" s="12">
        <v>0</v>
      </c>
      <c r="J203" s="12">
        <v>0</v>
      </c>
      <c r="K203" s="12">
        <v>0</v>
      </c>
      <c r="L203" s="12">
        <v>0</v>
      </c>
      <c r="M203" s="12">
        <v>0</v>
      </c>
    </row>
    <row r="204" spans="1:13" x14ac:dyDescent="0.35">
      <c r="A204" s="10" t="str">
        <f>B177&amp;C177&amp;D204</f>
        <v>DISTRIBUCION VOLUMEN X CRITERIO (kg ó litros)TotalAlimentacionHOMBRE</v>
      </c>
      <c r="B204" s="10">
        <v>0</v>
      </c>
      <c r="C204" s="10">
        <v>0</v>
      </c>
      <c r="D204" s="12" t="s">
        <v>21</v>
      </c>
      <c r="E204" s="12">
        <v>52.716678707488683</v>
      </c>
      <c r="F204" s="12">
        <v>52.848054106949874</v>
      </c>
      <c r="G204" s="12">
        <v>53.583771313082117</v>
      </c>
      <c r="H204" s="12">
        <v>53.893304892868109</v>
      </c>
      <c r="I204" s="12">
        <v>0</v>
      </c>
      <c r="J204" s="12">
        <v>0</v>
      </c>
      <c r="K204" s="12">
        <v>0</v>
      </c>
      <c r="L204" s="12">
        <v>0</v>
      </c>
      <c r="M204" s="12">
        <v>0</v>
      </c>
    </row>
    <row r="205" spans="1:13" x14ac:dyDescent="0.35">
      <c r="A205" s="10" t="str">
        <f>B177&amp;C177&amp;D205</f>
        <v>DISTRIBUCION VOLUMEN X CRITERIO (kg ó litros)TotalAlimentacionMUJER</v>
      </c>
      <c r="B205" s="10">
        <v>0</v>
      </c>
      <c r="C205" s="10">
        <v>0</v>
      </c>
      <c r="D205" s="12" t="s">
        <v>22</v>
      </c>
      <c r="E205" s="12">
        <v>47.283317912285476</v>
      </c>
      <c r="F205" s="12">
        <v>47.151945563292621</v>
      </c>
      <c r="G205" s="12">
        <v>46.416231708971203</v>
      </c>
      <c r="H205" s="12">
        <v>46.106689518866048</v>
      </c>
      <c r="I205" s="12">
        <v>0</v>
      </c>
      <c r="J205" s="12">
        <v>0</v>
      </c>
      <c r="K205" s="12">
        <v>0</v>
      </c>
      <c r="L205" s="12">
        <v>0</v>
      </c>
      <c r="M205" s="12">
        <v>0</v>
      </c>
    </row>
    <row r="206" spans="1:13" x14ac:dyDescent="0.35">
      <c r="A206" s="10" t="str">
        <f>B177&amp;C206&amp;D206</f>
        <v>DISTRIBUCION VOLUMEN X CRITERIO (kg ó litros).T.Alimentos TOTAL INGT.ESPAÑA</v>
      </c>
      <c r="B206" s="10">
        <v>0</v>
      </c>
      <c r="C206" s="10" t="s">
        <v>107</v>
      </c>
      <c r="D206" s="12" t="s">
        <v>36</v>
      </c>
      <c r="E206" s="12">
        <v>100</v>
      </c>
      <c r="F206" s="12">
        <v>100</v>
      </c>
      <c r="G206" s="12">
        <v>100</v>
      </c>
      <c r="H206" s="12">
        <v>100</v>
      </c>
      <c r="I206" s="12">
        <v>0</v>
      </c>
      <c r="J206" s="12">
        <v>0</v>
      </c>
      <c r="K206" s="12">
        <v>0</v>
      </c>
      <c r="L206" s="12">
        <v>0</v>
      </c>
      <c r="M206" s="12">
        <v>0</v>
      </c>
    </row>
    <row r="207" spans="1:13" x14ac:dyDescent="0.35">
      <c r="A207" s="10" t="str">
        <f>B177&amp;C206&amp;D207</f>
        <v>DISTRIBUCION VOLUMEN X CRITERIO (kg ó litros).T.Alimentos TOTAL INGBCN AM</v>
      </c>
      <c r="B207" s="10">
        <v>0</v>
      </c>
      <c r="C207" s="10">
        <v>0</v>
      </c>
      <c r="D207" s="13" t="s">
        <v>1</v>
      </c>
      <c r="E207" s="13">
        <v>11.064311019721504</v>
      </c>
      <c r="F207" s="12">
        <v>8.9371343090090605</v>
      </c>
      <c r="G207" s="13">
        <v>9.1310818840732786</v>
      </c>
      <c r="H207" s="12">
        <v>9.3831712043162145</v>
      </c>
      <c r="I207" s="13">
        <v>0</v>
      </c>
      <c r="J207" s="13">
        <v>0</v>
      </c>
      <c r="K207" s="13">
        <v>0</v>
      </c>
      <c r="L207" s="12">
        <v>0</v>
      </c>
      <c r="M207" s="12">
        <v>0</v>
      </c>
    </row>
    <row r="208" spans="1:13" x14ac:dyDescent="0.35">
      <c r="A208" s="10" t="str">
        <f>B177&amp;C206&amp;D208</f>
        <v>DISTRIBUCION VOLUMEN X CRITERIO (kg ó litros).T.Alimentos TOTAL INGREST.CAT ARAGON</v>
      </c>
      <c r="B208" s="10">
        <v>0</v>
      </c>
      <c r="C208" s="10">
        <v>0</v>
      </c>
      <c r="D208" s="13" t="s">
        <v>2</v>
      </c>
      <c r="E208" s="13">
        <v>11.81549649129814</v>
      </c>
      <c r="F208" s="12">
        <v>9.9177662205477723</v>
      </c>
      <c r="G208" s="12">
        <v>11.297337196182479</v>
      </c>
      <c r="H208" s="12">
        <v>11.234858821882767</v>
      </c>
      <c r="I208" s="12">
        <v>0</v>
      </c>
      <c r="J208" s="13">
        <v>0</v>
      </c>
      <c r="K208" s="12">
        <v>0</v>
      </c>
      <c r="L208" s="13">
        <v>0</v>
      </c>
      <c r="M208" s="12">
        <v>0</v>
      </c>
    </row>
    <row r="209" spans="1:13" x14ac:dyDescent="0.35">
      <c r="A209" s="10" t="str">
        <f>B177&amp;C206&amp;D209</f>
        <v>DISTRIBUCION VOLUMEN X CRITERIO (kg ó litros).T.Alimentos TOTAL INGLEVANTE</v>
      </c>
      <c r="B209" s="10">
        <v>0</v>
      </c>
      <c r="C209" s="10">
        <v>0</v>
      </c>
      <c r="D209" s="13" t="s">
        <v>3</v>
      </c>
      <c r="E209" s="12">
        <v>16.862761503435621</v>
      </c>
      <c r="F209" s="12">
        <v>17.387969183412459</v>
      </c>
      <c r="G209" s="12">
        <v>16.740192883436571</v>
      </c>
      <c r="H209" s="12">
        <v>16.131625606239673</v>
      </c>
      <c r="I209" s="12">
        <v>0</v>
      </c>
      <c r="J209" s="12">
        <v>0</v>
      </c>
      <c r="K209" s="13">
        <v>0</v>
      </c>
      <c r="L209" s="12">
        <v>0</v>
      </c>
      <c r="M209" s="12">
        <v>0</v>
      </c>
    </row>
    <row r="210" spans="1:13" x14ac:dyDescent="0.35">
      <c r="A210" s="10" t="str">
        <f>B177&amp;C206&amp;D210</f>
        <v>DISTRIBUCION VOLUMEN X CRITERIO (kg ó litros).T.Alimentos TOTAL INGANDALUCIA</v>
      </c>
      <c r="B210" s="10">
        <v>0</v>
      </c>
      <c r="C210" s="10">
        <v>0</v>
      </c>
      <c r="D210" s="12" t="s">
        <v>4</v>
      </c>
      <c r="E210" s="12">
        <v>19.982067522270359</v>
      </c>
      <c r="F210" s="12">
        <v>21.159890063374519</v>
      </c>
      <c r="G210" s="12">
        <v>19.685692322429983</v>
      </c>
      <c r="H210" s="12">
        <v>19.722459778325586</v>
      </c>
      <c r="I210" s="12">
        <v>0</v>
      </c>
      <c r="J210" s="12">
        <v>0</v>
      </c>
      <c r="K210" s="12">
        <v>0</v>
      </c>
      <c r="L210" s="12">
        <v>0</v>
      </c>
      <c r="M210" s="12">
        <v>0</v>
      </c>
    </row>
    <row r="211" spans="1:13" x14ac:dyDescent="0.35">
      <c r="A211" s="10" t="str">
        <f>B177&amp;C206&amp;D211</f>
        <v>DISTRIBUCION VOLUMEN X CRITERIO (kg ó litros).T.Alimentos TOTAL INGMDD AM</v>
      </c>
      <c r="B211" s="10">
        <v>0</v>
      </c>
      <c r="C211" s="10">
        <v>0</v>
      </c>
      <c r="D211" s="13" t="s">
        <v>5</v>
      </c>
      <c r="E211" s="12">
        <v>16.164383935584812</v>
      </c>
      <c r="F211" s="12">
        <v>18.680431545383826</v>
      </c>
      <c r="G211" s="12">
        <v>18.54128831492676</v>
      </c>
      <c r="H211" s="12">
        <v>18.741278454585995</v>
      </c>
      <c r="I211" s="12">
        <v>0</v>
      </c>
      <c r="J211" s="13">
        <v>0</v>
      </c>
      <c r="K211" s="12">
        <v>0</v>
      </c>
      <c r="L211" s="12">
        <v>0</v>
      </c>
      <c r="M211" s="12">
        <v>0</v>
      </c>
    </row>
    <row r="212" spans="1:13" x14ac:dyDescent="0.35">
      <c r="A212" s="10" t="str">
        <f>B177&amp;C206&amp;D212</f>
        <v>DISTRIBUCION VOLUMEN X CRITERIO (kg ó litros).T.Alimentos TOTAL INGRTO CENTRO</v>
      </c>
      <c r="B212" s="10">
        <v>0</v>
      </c>
      <c r="C212" s="10">
        <v>0</v>
      </c>
      <c r="D212" s="12" t="s">
        <v>6</v>
      </c>
      <c r="E212" s="13">
        <v>8.2295184263584211</v>
      </c>
      <c r="F212" s="12">
        <v>8.9202240778068074</v>
      </c>
      <c r="G212" s="12">
        <v>8.5564744781652742</v>
      </c>
      <c r="H212" s="12">
        <v>8.3992949132409667</v>
      </c>
      <c r="I212" s="12">
        <v>0</v>
      </c>
      <c r="J212" s="12">
        <v>0</v>
      </c>
      <c r="K212" s="12">
        <v>0</v>
      </c>
      <c r="L212" s="12">
        <v>0</v>
      </c>
      <c r="M212" s="12">
        <v>0</v>
      </c>
    </row>
    <row r="213" spans="1:13" x14ac:dyDescent="0.35">
      <c r="A213" s="10" t="str">
        <f>B177&amp;C206&amp;D213</f>
        <v>DISTRIBUCION VOLUMEN X CRITERIO (kg ó litros).T.Alimentos TOTAL INGNORTE-CENTRO</v>
      </c>
      <c r="B213" s="10">
        <v>0</v>
      </c>
      <c r="C213" s="10">
        <v>0</v>
      </c>
      <c r="D213" s="13" t="s">
        <v>7</v>
      </c>
      <c r="E213" s="13">
        <v>8.7327788024694364</v>
      </c>
      <c r="F213" s="12">
        <v>8.3793316028728384</v>
      </c>
      <c r="G213" s="13">
        <v>9.9191773813866657</v>
      </c>
      <c r="H213" s="13">
        <v>8.6446991761477907</v>
      </c>
      <c r="I213" s="13">
        <v>0</v>
      </c>
      <c r="J213" s="12">
        <v>0</v>
      </c>
      <c r="K213" s="13">
        <v>0</v>
      </c>
      <c r="L213" s="13">
        <v>0</v>
      </c>
      <c r="M213" s="12">
        <v>0</v>
      </c>
    </row>
    <row r="214" spans="1:13" x14ac:dyDescent="0.35">
      <c r="A214" s="10" t="str">
        <f>B177&amp;C206&amp;D214</f>
        <v>DISTRIBUCION VOLUMEN X CRITERIO (kg ó litros).T.Alimentos TOTAL INGNOROESTE</v>
      </c>
      <c r="B214" s="10">
        <v>0</v>
      </c>
      <c r="C214" s="10">
        <v>0</v>
      </c>
      <c r="D214" s="13" t="s">
        <v>8</v>
      </c>
      <c r="E214" s="13">
        <v>7.1486851738873982</v>
      </c>
      <c r="F214" s="12">
        <v>6.617252392454505</v>
      </c>
      <c r="G214" s="12">
        <v>6.1287581968871674</v>
      </c>
      <c r="H214" s="12">
        <v>7.7426126891180242</v>
      </c>
      <c r="I214" s="12">
        <v>0</v>
      </c>
      <c r="J214" s="12">
        <v>0</v>
      </c>
      <c r="K214" s="12">
        <v>0</v>
      </c>
      <c r="L214" s="13">
        <v>0</v>
      </c>
      <c r="M214" s="12">
        <v>0</v>
      </c>
    </row>
    <row r="215" spans="1:13" x14ac:dyDescent="0.35">
      <c r="A215" s="10" t="str">
        <f>B177&amp;C206&amp;D215</f>
        <v>DISTRIBUCION VOLUMEN X CRITERIO (kg ó litros).T.Alimentos TOTAL ING&lt;2MIL</v>
      </c>
      <c r="B215" s="10">
        <v>0</v>
      </c>
      <c r="C215" s="10">
        <v>0</v>
      </c>
      <c r="D215" s="13" t="s">
        <v>9</v>
      </c>
      <c r="E215" s="13">
        <v>4.3213271655582437</v>
      </c>
      <c r="F215" s="13">
        <v>3.8925056058692342</v>
      </c>
      <c r="G215" s="13">
        <v>2.8732440378808466</v>
      </c>
      <c r="H215" s="13">
        <v>3.0148566066472338</v>
      </c>
      <c r="I215" s="13">
        <v>0</v>
      </c>
      <c r="J215" s="13">
        <v>0</v>
      </c>
      <c r="K215" s="13">
        <v>0</v>
      </c>
      <c r="L215" s="13">
        <v>0</v>
      </c>
      <c r="M215" s="12">
        <v>0</v>
      </c>
    </row>
    <row r="216" spans="1:13" x14ac:dyDescent="0.35">
      <c r="A216" s="10" t="str">
        <f>B177&amp;C206&amp;D216</f>
        <v>DISTRIBUCION VOLUMEN X CRITERIO (kg ó litros).T.Alimentos TOTAL ING2-5MIL</v>
      </c>
      <c r="B216" s="10">
        <v>0</v>
      </c>
      <c r="C216" s="10">
        <v>0</v>
      </c>
      <c r="D216" s="13" t="s">
        <v>10</v>
      </c>
      <c r="E216" s="13">
        <v>5.3921298175595451</v>
      </c>
      <c r="F216" s="13">
        <v>4.6293106351506887</v>
      </c>
      <c r="G216" s="13">
        <v>6.2554497019150972</v>
      </c>
      <c r="H216" s="13">
        <v>6.9587776330515343</v>
      </c>
      <c r="I216" s="13">
        <v>0</v>
      </c>
      <c r="J216" s="13">
        <v>0</v>
      </c>
      <c r="K216" s="13">
        <v>0</v>
      </c>
      <c r="L216" s="13">
        <v>0</v>
      </c>
      <c r="M216" s="12">
        <v>0</v>
      </c>
    </row>
    <row r="217" spans="1:13" x14ac:dyDescent="0.35">
      <c r="A217" s="10" t="str">
        <f>B177&amp;C206&amp;D217</f>
        <v>DISTRIBUCION VOLUMEN X CRITERIO (kg ó litros).T.Alimentos TOTAL ING5-10MIL</v>
      </c>
      <c r="B217" s="10">
        <v>0</v>
      </c>
      <c r="C217" s="10">
        <v>0</v>
      </c>
      <c r="D217" s="13" t="s">
        <v>11</v>
      </c>
      <c r="E217" s="13">
        <v>7.447129981193382</v>
      </c>
      <c r="F217" s="13">
        <v>5.7404323181148458</v>
      </c>
      <c r="G217" s="12">
        <v>7.5505613216180265</v>
      </c>
      <c r="H217" s="13">
        <v>7.3005585677335265</v>
      </c>
      <c r="I217" s="13">
        <v>0</v>
      </c>
      <c r="J217" s="13">
        <v>0</v>
      </c>
      <c r="K217" s="13">
        <v>0</v>
      </c>
      <c r="L217" s="13">
        <v>0</v>
      </c>
      <c r="M217" s="12">
        <v>0</v>
      </c>
    </row>
    <row r="218" spans="1:13" x14ac:dyDescent="0.35">
      <c r="A218" s="10" t="str">
        <f>B177&amp;C206&amp;D218</f>
        <v>DISTRIBUCION VOLUMEN X CRITERIO (kg ó litros).T.Alimentos TOTAL ING10-30MIL</v>
      </c>
      <c r="B218" s="10">
        <v>0</v>
      </c>
      <c r="C218" s="10">
        <v>0</v>
      </c>
      <c r="D218" s="12" t="s">
        <v>12</v>
      </c>
      <c r="E218" s="12">
        <v>17.546273501795017</v>
      </c>
      <c r="F218" s="12">
        <v>17.369365177788968</v>
      </c>
      <c r="G218" s="12">
        <v>17.795995178463457</v>
      </c>
      <c r="H218" s="12">
        <v>16.061749534502894</v>
      </c>
      <c r="I218" s="12">
        <v>0</v>
      </c>
      <c r="J218" s="12">
        <v>0</v>
      </c>
      <c r="K218" s="12">
        <v>0</v>
      </c>
      <c r="L218" s="12">
        <v>0</v>
      </c>
      <c r="M218" s="12">
        <v>0</v>
      </c>
    </row>
    <row r="219" spans="1:13" x14ac:dyDescent="0.35">
      <c r="A219" s="10" t="str">
        <f>B177&amp;C206&amp;D219</f>
        <v>DISTRIBUCION VOLUMEN X CRITERIO (kg ó litros).T.Alimentos TOTAL ING30-100MIL</v>
      </c>
      <c r="B219" s="10">
        <v>0</v>
      </c>
      <c r="C219" s="10">
        <v>0</v>
      </c>
      <c r="D219" s="12" t="s">
        <v>13</v>
      </c>
      <c r="E219" s="12">
        <v>22.194404391309362</v>
      </c>
      <c r="F219" s="12">
        <v>22.268802235694004</v>
      </c>
      <c r="G219" s="12">
        <v>21.503990511490052</v>
      </c>
      <c r="H219" s="12">
        <v>22.442648304000006</v>
      </c>
      <c r="I219" s="12">
        <v>0</v>
      </c>
      <c r="J219" s="12">
        <v>0</v>
      </c>
      <c r="K219" s="12">
        <v>0</v>
      </c>
      <c r="L219" s="12">
        <v>0</v>
      </c>
      <c r="M219" s="12">
        <v>0</v>
      </c>
    </row>
    <row r="220" spans="1:13" x14ac:dyDescent="0.35">
      <c r="A220" s="10" t="str">
        <f>B177&amp;C206&amp;D220</f>
        <v>DISTRIBUCION VOLUMEN X CRITERIO (kg ó litros).T.Alimentos TOTAL ING100-200MIL</v>
      </c>
      <c r="B220" s="10">
        <v>0</v>
      </c>
      <c r="C220" s="10">
        <v>0</v>
      </c>
      <c r="D220" s="13" t="s">
        <v>14</v>
      </c>
      <c r="E220" s="12">
        <v>10.159347448082464</v>
      </c>
      <c r="F220" s="12">
        <v>11.352342822369522</v>
      </c>
      <c r="G220" s="12">
        <v>10.194296350364668</v>
      </c>
      <c r="H220" s="12">
        <v>10.108826666794831</v>
      </c>
      <c r="I220" s="12">
        <v>0</v>
      </c>
      <c r="J220" s="12">
        <v>0</v>
      </c>
      <c r="K220" s="12">
        <v>0</v>
      </c>
      <c r="L220" s="12">
        <v>0</v>
      </c>
      <c r="M220" s="12">
        <v>0</v>
      </c>
    </row>
    <row r="221" spans="1:13" x14ac:dyDescent="0.35">
      <c r="A221" s="10" t="str">
        <f>B177&amp;C206&amp;D221</f>
        <v>DISTRIBUCION VOLUMEN X CRITERIO (kg ó litros).T.Alimentos TOTAL ING200-500MIL</v>
      </c>
      <c r="B221" s="10">
        <v>0</v>
      </c>
      <c r="C221" s="10">
        <v>0</v>
      </c>
      <c r="D221" s="13" t="s">
        <v>15</v>
      </c>
      <c r="E221" s="12">
        <v>14.106428739760748</v>
      </c>
      <c r="F221" s="12">
        <v>14.169086471661652</v>
      </c>
      <c r="G221" s="12">
        <v>13.889917868950096</v>
      </c>
      <c r="H221" s="12">
        <v>14.588275607851987</v>
      </c>
      <c r="I221" s="12">
        <v>0</v>
      </c>
      <c r="J221" s="12">
        <v>0</v>
      </c>
      <c r="K221" s="12">
        <v>0</v>
      </c>
      <c r="L221" s="12">
        <v>0</v>
      </c>
      <c r="M221" s="12">
        <v>0</v>
      </c>
    </row>
    <row r="222" spans="1:13" x14ac:dyDescent="0.35">
      <c r="A222" s="10" t="str">
        <f>B177&amp;C206&amp;D222</f>
        <v>DISTRIBUCION VOLUMEN X CRITERIO (kg ó litros).T.Alimentos TOTAL ING&gt;500MIL</v>
      </c>
      <c r="B222" s="10">
        <v>0</v>
      </c>
      <c r="C222" s="10">
        <v>0</v>
      </c>
      <c r="D222" s="12" t="s">
        <v>16</v>
      </c>
      <c r="E222" s="12">
        <v>18.832961805560377</v>
      </c>
      <c r="F222" s="12">
        <v>20.578152632114676</v>
      </c>
      <c r="G222" s="12">
        <v>19.936548003590023</v>
      </c>
      <c r="H222" s="12">
        <v>19.524307969321864</v>
      </c>
      <c r="I222" s="12">
        <v>0</v>
      </c>
      <c r="J222" s="12">
        <v>0</v>
      </c>
      <c r="K222" s="12">
        <v>0</v>
      </c>
      <c r="L222" s="12">
        <v>0</v>
      </c>
      <c r="M222" s="12">
        <v>0</v>
      </c>
    </row>
    <row r="223" spans="1:13" x14ac:dyDescent="0.35">
      <c r="A223" s="10" t="str">
        <f>B177&amp;C206&amp;D223</f>
        <v>DISTRIBUCION VOLUMEN X CRITERIO (kg ó litros).T.Alimentos TOTAL INGDE 15 A 19 AÑOS</v>
      </c>
      <c r="B223" s="10">
        <v>0</v>
      </c>
      <c r="C223" s="10">
        <v>0</v>
      </c>
      <c r="D223" s="13" t="s">
        <v>39</v>
      </c>
      <c r="E223" s="13">
        <v>2.3233400568448572</v>
      </c>
      <c r="F223" s="13">
        <v>2.114540308650859</v>
      </c>
      <c r="G223" s="13">
        <v>2.5177546321767048</v>
      </c>
      <c r="H223" s="13">
        <v>2.4551054290669216</v>
      </c>
      <c r="I223" s="13">
        <v>0</v>
      </c>
      <c r="J223" s="13">
        <v>0</v>
      </c>
      <c r="K223" s="13">
        <v>0</v>
      </c>
      <c r="L223" s="13">
        <v>0</v>
      </c>
      <c r="M223" s="12">
        <v>0</v>
      </c>
    </row>
    <row r="224" spans="1:13" x14ac:dyDescent="0.35">
      <c r="A224" s="10" t="str">
        <f>B177&amp;C206&amp;D224</f>
        <v>DISTRIBUCION VOLUMEN X CRITERIO (kg ó litros).T.Alimentos TOTAL INGDE 20 A 24 AÑOS</v>
      </c>
      <c r="B224" s="10">
        <v>0</v>
      </c>
      <c r="C224" s="10">
        <v>0</v>
      </c>
      <c r="D224" s="13" t="s">
        <v>40</v>
      </c>
      <c r="E224" s="13">
        <v>3.6651743330850106</v>
      </c>
      <c r="F224" s="13">
        <v>4.2780451093627443</v>
      </c>
      <c r="G224" s="13">
        <v>3.7229179339882408</v>
      </c>
      <c r="H224" s="13">
        <v>2.9917272477610992</v>
      </c>
      <c r="I224" s="13">
        <v>0</v>
      </c>
      <c r="J224" s="13">
        <v>0</v>
      </c>
      <c r="K224" s="13">
        <v>0</v>
      </c>
      <c r="L224" s="13">
        <v>0</v>
      </c>
      <c r="M224" s="12">
        <v>0</v>
      </c>
    </row>
    <row r="225" spans="1:13" x14ac:dyDescent="0.35">
      <c r="A225" s="10" t="str">
        <f>B177&amp;C206&amp;D225</f>
        <v>DISTRIBUCION VOLUMEN X CRITERIO (kg ó litros).T.Alimentos TOTAL INGDE 25 A 34 AÑOS</v>
      </c>
      <c r="B225" s="10">
        <v>0</v>
      </c>
      <c r="C225" s="10">
        <v>0</v>
      </c>
      <c r="D225" s="12" t="s">
        <v>41</v>
      </c>
      <c r="E225" s="12">
        <v>11.143610317016959</v>
      </c>
      <c r="F225" s="12">
        <v>12.755275949845462</v>
      </c>
      <c r="G225" s="12">
        <v>11.378213796068483</v>
      </c>
      <c r="H225" s="12">
        <v>11.47141604433123</v>
      </c>
      <c r="I225" s="12">
        <v>0</v>
      </c>
      <c r="J225" s="12">
        <v>0</v>
      </c>
      <c r="K225" s="12">
        <v>0</v>
      </c>
      <c r="L225" s="12">
        <v>0</v>
      </c>
      <c r="M225" s="12">
        <v>0</v>
      </c>
    </row>
    <row r="226" spans="1:13" x14ac:dyDescent="0.35">
      <c r="A226" s="10" t="str">
        <f>B177&amp;C206&amp;D226</f>
        <v>DISTRIBUCION VOLUMEN X CRITERIO (kg ó litros).T.Alimentos TOTAL INGDE 35 A 49 AÑOS</v>
      </c>
      <c r="B226" s="10">
        <v>0</v>
      </c>
      <c r="C226" s="10">
        <v>0</v>
      </c>
      <c r="D226" s="12" t="s">
        <v>42</v>
      </c>
      <c r="E226" s="12">
        <v>31.91929504595203</v>
      </c>
      <c r="F226" s="12">
        <v>30.864427725129882</v>
      </c>
      <c r="G226" s="12">
        <v>28.598956153146521</v>
      </c>
      <c r="H226" s="12">
        <v>28.47495449736741</v>
      </c>
      <c r="I226" s="12">
        <v>0</v>
      </c>
      <c r="J226" s="12">
        <v>0</v>
      </c>
      <c r="K226" s="12">
        <v>0</v>
      </c>
      <c r="L226" s="12">
        <v>0</v>
      </c>
      <c r="M226" s="12">
        <v>0</v>
      </c>
    </row>
    <row r="227" spans="1:13" x14ac:dyDescent="0.35">
      <c r="A227" s="10" t="str">
        <f>B177&amp;C206&amp;D227</f>
        <v>DISTRIBUCION VOLUMEN X CRITERIO (kg ó litros).T.Alimentos TOTAL INGDE 50 A 59 AÑOS</v>
      </c>
      <c r="B227" s="10">
        <v>0</v>
      </c>
      <c r="C227" s="10">
        <v>0</v>
      </c>
      <c r="D227" s="12" t="s">
        <v>43</v>
      </c>
      <c r="E227" s="12">
        <v>24.587043778305979</v>
      </c>
      <c r="F227" s="12">
        <v>25.460599025227388</v>
      </c>
      <c r="G227" s="12">
        <v>26.357644052988771</v>
      </c>
      <c r="H227" s="12">
        <v>25.26681371579766</v>
      </c>
      <c r="I227" s="12">
        <v>0</v>
      </c>
      <c r="J227" s="12">
        <v>0</v>
      </c>
      <c r="K227" s="12">
        <v>0</v>
      </c>
      <c r="L227" s="12">
        <v>0</v>
      </c>
      <c r="M227" s="12">
        <v>0</v>
      </c>
    </row>
    <row r="228" spans="1:13" x14ac:dyDescent="0.35">
      <c r="A228" s="10" t="str">
        <f>B177&amp;C206&amp;D228</f>
        <v>DISTRIBUCION VOLUMEN X CRITERIO (kg ó litros).T.Alimentos TOTAL INGDE 60 A 75 AÑOS</v>
      </c>
      <c r="B228" s="10">
        <v>0</v>
      </c>
      <c r="C228" s="10">
        <v>0</v>
      </c>
      <c r="D228" s="13" t="s">
        <v>44</v>
      </c>
      <c r="E228" s="13">
        <v>26.361538726521204</v>
      </c>
      <c r="F228" s="12">
        <v>24.52710924372558</v>
      </c>
      <c r="G228" s="12">
        <v>27.424515558191921</v>
      </c>
      <c r="H228" s="12">
        <v>29.33998312872902</v>
      </c>
      <c r="I228" s="12">
        <v>0</v>
      </c>
      <c r="J228" s="12">
        <v>0</v>
      </c>
      <c r="K228" s="12">
        <v>0</v>
      </c>
      <c r="L228" s="12">
        <v>0</v>
      </c>
      <c r="M228" s="12">
        <v>0</v>
      </c>
    </row>
    <row r="229" spans="1:13" x14ac:dyDescent="0.35">
      <c r="A229" s="10" t="str">
        <f>B177&amp;C206&amp;D229</f>
        <v>DISTRIBUCION VOLUMEN X CRITERIO (kg ó litros).T.Alimentos TOTAL INGALTA Y MEDIA ALTA</v>
      </c>
      <c r="B229" s="10">
        <v>0</v>
      </c>
      <c r="C229" s="10">
        <v>0</v>
      </c>
      <c r="D229" s="12" t="s">
        <v>17</v>
      </c>
      <c r="E229" s="12">
        <v>27.026675075872287</v>
      </c>
      <c r="F229" s="12">
        <v>25.906376608778075</v>
      </c>
      <c r="G229" s="12">
        <v>30.360337960966572</v>
      </c>
      <c r="H229" s="12">
        <v>29.294023373139204</v>
      </c>
      <c r="I229" s="12">
        <v>0</v>
      </c>
      <c r="J229" s="12">
        <v>0</v>
      </c>
      <c r="K229" s="12">
        <v>0</v>
      </c>
      <c r="L229" s="12">
        <v>0</v>
      </c>
      <c r="M229" s="12">
        <v>0</v>
      </c>
    </row>
    <row r="230" spans="1:13" x14ac:dyDescent="0.35">
      <c r="A230" s="10" t="str">
        <f>B177&amp;C206&amp;D230</f>
        <v>DISTRIBUCION VOLUMEN X CRITERIO (kg ó litros).T.Alimentos TOTAL INGMEDIA</v>
      </c>
      <c r="B230" s="10">
        <v>0</v>
      </c>
      <c r="C230" s="10">
        <v>0</v>
      </c>
      <c r="D230" s="12" t="s">
        <v>18</v>
      </c>
      <c r="E230" s="12">
        <v>31.768288068108546</v>
      </c>
      <c r="F230" s="12">
        <v>31.854605347129173</v>
      </c>
      <c r="G230" s="12">
        <v>29.760289948588074</v>
      </c>
      <c r="H230" s="12">
        <v>30.632842090393257</v>
      </c>
      <c r="I230" s="12">
        <v>0</v>
      </c>
      <c r="J230" s="12">
        <v>0</v>
      </c>
      <c r="K230" s="12">
        <v>0</v>
      </c>
      <c r="L230" s="12">
        <v>0</v>
      </c>
      <c r="M230" s="12">
        <v>0</v>
      </c>
    </row>
    <row r="231" spans="1:13" x14ac:dyDescent="0.35">
      <c r="A231" s="10" t="str">
        <f>B177&amp;C206&amp;D231</f>
        <v>DISTRIBUCION VOLUMEN X CRITERIO (kg ó litros).T.Alimentos TOTAL INGMEDIA BAJA</v>
      </c>
      <c r="B231" s="10">
        <v>0</v>
      </c>
      <c r="C231" s="10">
        <v>0</v>
      </c>
      <c r="D231" s="12" t="s">
        <v>19</v>
      </c>
      <c r="E231" s="12">
        <v>23.667942243712741</v>
      </c>
      <c r="F231" s="12">
        <v>25.320353366360294</v>
      </c>
      <c r="G231" s="12">
        <v>23.622036974092282</v>
      </c>
      <c r="H231" s="12">
        <v>21.665605438288061</v>
      </c>
      <c r="I231" s="12">
        <v>0</v>
      </c>
      <c r="J231" s="12">
        <v>0</v>
      </c>
      <c r="K231" s="12">
        <v>0</v>
      </c>
      <c r="L231" s="12">
        <v>0</v>
      </c>
      <c r="M231" s="12">
        <v>0</v>
      </c>
    </row>
    <row r="232" spans="1:13" x14ac:dyDescent="0.35">
      <c r="A232" s="10" t="str">
        <f>B177&amp;C206&amp;D232</f>
        <v>DISTRIBUCION VOLUMEN X CRITERIO (kg ó litros).T.Alimentos TOTAL INGBAJA</v>
      </c>
      <c r="B232" s="10">
        <v>0</v>
      </c>
      <c r="C232" s="10">
        <v>0</v>
      </c>
      <c r="D232" s="13" t="s">
        <v>20</v>
      </c>
      <c r="E232" s="13">
        <v>17.537097602753267</v>
      </c>
      <c r="F232" s="12">
        <v>16.918662051268626</v>
      </c>
      <c r="G232" s="12">
        <v>16.257337981952276</v>
      </c>
      <c r="H232" s="12">
        <v>18.407528940049968</v>
      </c>
      <c r="I232" s="12">
        <v>0</v>
      </c>
      <c r="J232" s="12">
        <v>0</v>
      </c>
      <c r="K232" s="12">
        <v>0</v>
      </c>
      <c r="L232" s="12">
        <v>0</v>
      </c>
      <c r="M232" s="12">
        <v>0</v>
      </c>
    </row>
    <row r="233" spans="1:13" x14ac:dyDescent="0.35">
      <c r="A233" s="10" t="str">
        <f>B177&amp;C206&amp;D233</f>
        <v>DISTRIBUCION VOLUMEN X CRITERIO (kg ó litros).T.Alimentos TOTAL INGHOMBRE</v>
      </c>
      <c r="B233" s="10">
        <v>0</v>
      </c>
      <c r="C233" s="10">
        <v>0</v>
      </c>
      <c r="D233" s="12" t="s">
        <v>21</v>
      </c>
      <c r="E233" s="12">
        <v>48.193996758581427</v>
      </c>
      <c r="F233" s="12">
        <v>47.255489028304346</v>
      </c>
      <c r="G233" s="12">
        <v>47.821063309585561</v>
      </c>
      <c r="H233" s="12">
        <v>47.967519067915312</v>
      </c>
      <c r="I233" s="12">
        <v>0</v>
      </c>
      <c r="J233" s="12">
        <v>0</v>
      </c>
      <c r="K233" s="12">
        <v>0</v>
      </c>
      <c r="L233" s="12">
        <v>0</v>
      </c>
      <c r="M233" s="12">
        <v>0</v>
      </c>
    </row>
    <row r="234" spans="1:13" x14ac:dyDescent="0.35">
      <c r="A234" s="10" t="str">
        <f>B177&amp;C206&amp;D234</f>
        <v>DISTRIBUCION VOLUMEN X CRITERIO (kg ó litros).T.Alimentos TOTAL INGMUJER</v>
      </c>
      <c r="B234" s="10">
        <v>0</v>
      </c>
      <c r="C234" s="10">
        <v>0</v>
      </c>
      <c r="D234" s="12" t="s">
        <v>22</v>
      </c>
      <c r="E234" s="12">
        <v>51.8060042035262</v>
      </c>
      <c r="F234" s="12">
        <v>52.744508723925357</v>
      </c>
      <c r="G234" s="12">
        <v>52.178940107716265</v>
      </c>
      <c r="H234" s="12">
        <v>52.032482437348648</v>
      </c>
      <c r="I234" s="12">
        <v>0</v>
      </c>
      <c r="J234" s="12">
        <v>0</v>
      </c>
      <c r="K234" s="12">
        <v>0</v>
      </c>
      <c r="L234" s="12">
        <v>0</v>
      </c>
      <c r="M234" s="12">
        <v>0</v>
      </c>
    </row>
    <row r="235" spans="1:13" x14ac:dyDescent="0.35">
      <c r="A235" s="10" t="str">
        <f>B177&amp;C235&amp;D235</f>
        <v>DISTRIBUCION VOLUMEN X CRITERIO (kg ó litros)Total BebidasT.ESPAÑA</v>
      </c>
      <c r="B235" s="10">
        <v>0</v>
      </c>
      <c r="C235" s="10" t="s">
        <v>158</v>
      </c>
      <c r="D235" s="12" t="s">
        <v>36</v>
      </c>
      <c r="E235" s="12">
        <v>100</v>
      </c>
      <c r="F235" s="12">
        <v>100</v>
      </c>
      <c r="G235" s="12">
        <v>100</v>
      </c>
      <c r="H235" s="12">
        <v>100</v>
      </c>
      <c r="I235" s="12">
        <v>0</v>
      </c>
      <c r="J235" s="12">
        <v>0</v>
      </c>
      <c r="K235" s="12">
        <v>0</v>
      </c>
      <c r="L235" s="12">
        <v>0</v>
      </c>
      <c r="M235" s="12">
        <v>0</v>
      </c>
    </row>
    <row r="236" spans="1:13" x14ac:dyDescent="0.35">
      <c r="A236" s="10" t="str">
        <f>B177&amp;C235&amp;D236</f>
        <v>DISTRIBUCION VOLUMEN X CRITERIO (kg ó litros)Total BebidasBCN AM</v>
      </c>
      <c r="B236" s="10">
        <v>0</v>
      </c>
      <c r="C236" s="10">
        <v>0</v>
      </c>
      <c r="D236" s="12" t="s">
        <v>1</v>
      </c>
      <c r="E236" s="13">
        <v>8.1112808861908867</v>
      </c>
      <c r="F236" s="12">
        <v>7.8933440330970228</v>
      </c>
      <c r="G236" s="12">
        <v>8.5343049346453501</v>
      </c>
      <c r="H236" s="13">
        <v>8.675368263521035</v>
      </c>
      <c r="I236" s="12">
        <v>0</v>
      </c>
      <c r="J236" s="13">
        <v>0</v>
      </c>
      <c r="K236" s="13">
        <v>0</v>
      </c>
      <c r="L236" s="13">
        <v>0</v>
      </c>
      <c r="M236" s="12">
        <v>0</v>
      </c>
    </row>
    <row r="237" spans="1:13" x14ac:dyDescent="0.35">
      <c r="A237" s="10" t="str">
        <f>B177&amp;C235&amp;D237</f>
        <v>DISTRIBUCION VOLUMEN X CRITERIO (kg ó litros)Total BebidasREST.CAT ARAGON</v>
      </c>
      <c r="B237" s="10">
        <v>0</v>
      </c>
      <c r="C237" s="10">
        <v>0</v>
      </c>
      <c r="D237" s="13" t="s">
        <v>2</v>
      </c>
      <c r="E237" s="13">
        <v>13.722301733902622</v>
      </c>
      <c r="F237" s="12">
        <v>11.970547695974306</v>
      </c>
      <c r="G237" s="12">
        <v>12.12262074208318</v>
      </c>
      <c r="H237" s="12">
        <v>12.311979637961389</v>
      </c>
      <c r="I237" s="12">
        <v>0</v>
      </c>
      <c r="J237" s="12">
        <v>0</v>
      </c>
      <c r="K237" s="12">
        <v>0</v>
      </c>
      <c r="L237" s="12">
        <v>0</v>
      </c>
      <c r="M237" s="12">
        <v>0</v>
      </c>
    </row>
    <row r="238" spans="1:13" x14ac:dyDescent="0.35">
      <c r="A238" s="10" t="str">
        <f>B177&amp;C235&amp;D238</f>
        <v>DISTRIBUCION VOLUMEN X CRITERIO (kg ó litros)Total BebidasLEVANTE</v>
      </c>
      <c r="B238" s="10">
        <v>0</v>
      </c>
      <c r="C238" s="10">
        <v>0</v>
      </c>
      <c r="D238" s="12" t="s">
        <v>3</v>
      </c>
      <c r="E238" s="13">
        <v>16.23014315878148</v>
      </c>
      <c r="F238" s="12">
        <v>15.319977473861593</v>
      </c>
      <c r="G238" s="12">
        <v>15.281008676219443</v>
      </c>
      <c r="H238" s="12">
        <v>14.780894255726359</v>
      </c>
      <c r="I238" s="12">
        <v>0</v>
      </c>
      <c r="J238" s="12">
        <v>0</v>
      </c>
      <c r="K238" s="12">
        <v>0</v>
      </c>
      <c r="L238" s="12">
        <v>0</v>
      </c>
      <c r="M238" s="12">
        <v>0</v>
      </c>
    </row>
    <row r="239" spans="1:13" x14ac:dyDescent="0.35">
      <c r="A239" s="10" t="str">
        <f>B177&amp;C235&amp;D239</f>
        <v>DISTRIBUCION VOLUMEN X CRITERIO (kg ó litros)Total BebidasANDALUCIA</v>
      </c>
      <c r="B239" s="10">
        <v>0</v>
      </c>
      <c r="C239" s="10">
        <v>0</v>
      </c>
      <c r="D239" s="12" t="s">
        <v>4</v>
      </c>
      <c r="E239" s="12">
        <v>20.45273508224323</v>
      </c>
      <c r="F239" s="12">
        <v>22.051977815655395</v>
      </c>
      <c r="G239" s="12">
        <v>21.057020349750509</v>
      </c>
      <c r="H239" s="12">
        <v>21.090345104624156</v>
      </c>
      <c r="I239" s="12">
        <v>0</v>
      </c>
      <c r="J239" s="12">
        <v>0</v>
      </c>
      <c r="K239" s="12">
        <v>0</v>
      </c>
      <c r="L239" s="12">
        <v>0</v>
      </c>
      <c r="M239" s="12">
        <v>0</v>
      </c>
    </row>
    <row r="240" spans="1:13" x14ac:dyDescent="0.35">
      <c r="A240" s="10" t="str">
        <f>B177&amp;C235&amp;D240</f>
        <v>DISTRIBUCION VOLUMEN X CRITERIO (kg ó litros)Total BebidasMDD AM</v>
      </c>
      <c r="B240" s="10">
        <v>0</v>
      </c>
      <c r="C240" s="10">
        <v>0</v>
      </c>
      <c r="D240" s="12" t="s">
        <v>5</v>
      </c>
      <c r="E240" s="12">
        <v>12.378014932726837</v>
      </c>
      <c r="F240" s="12">
        <v>12.505548600353505</v>
      </c>
      <c r="G240" s="12">
        <v>13.744045810430622</v>
      </c>
      <c r="H240" s="12">
        <v>13.696797290336827</v>
      </c>
      <c r="I240" s="12">
        <v>0</v>
      </c>
      <c r="J240" s="12">
        <v>0</v>
      </c>
      <c r="K240" s="12">
        <v>0</v>
      </c>
      <c r="L240" s="12">
        <v>0</v>
      </c>
      <c r="M240" s="12">
        <v>0</v>
      </c>
    </row>
    <row r="241" spans="1:13" x14ac:dyDescent="0.35">
      <c r="A241" s="10" t="str">
        <f>B177&amp;C235&amp;D241</f>
        <v>DISTRIBUCION VOLUMEN X CRITERIO (kg ó litros)Total BebidasRTO CENTRO</v>
      </c>
      <c r="B241" s="10">
        <v>0</v>
      </c>
      <c r="C241" s="10">
        <v>0</v>
      </c>
      <c r="D241" s="12" t="s">
        <v>6</v>
      </c>
      <c r="E241" s="12">
        <v>9.3824469887700435</v>
      </c>
      <c r="F241" s="12">
        <v>10.113966905215285</v>
      </c>
      <c r="G241" s="12">
        <v>10.116839584332544</v>
      </c>
      <c r="H241" s="12">
        <v>9.4959687447114085</v>
      </c>
      <c r="I241" s="12">
        <v>0</v>
      </c>
      <c r="J241" s="12">
        <v>0</v>
      </c>
      <c r="K241" s="12">
        <v>0</v>
      </c>
      <c r="L241" s="12">
        <v>0</v>
      </c>
      <c r="M241" s="12">
        <v>0</v>
      </c>
    </row>
    <row r="242" spans="1:13" x14ac:dyDescent="0.35">
      <c r="A242" s="10" t="str">
        <f>B177&amp;C235&amp;D242</f>
        <v>DISTRIBUCION VOLUMEN X CRITERIO (kg ó litros)Total BebidasNORTE-CENTRO</v>
      </c>
      <c r="B242" s="10">
        <v>0</v>
      </c>
      <c r="C242" s="10">
        <v>0</v>
      </c>
      <c r="D242" s="12" t="s">
        <v>7</v>
      </c>
      <c r="E242" s="13">
        <v>9.0932235948205964</v>
      </c>
      <c r="F242" s="12">
        <v>9.2381545494240012</v>
      </c>
      <c r="G242" s="12">
        <v>8.9855962784259038</v>
      </c>
      <c r="H242" s="12">
        <v>9.6395077199500445</v>
      </c>
      <c r="I242" s="12">
        <v>0</v>
      </c>
      <c r="J242" s="12">
        <v>0</v>
      </c>
      <c r="K242" s="12">
        <v>0</v>
      </c>
      <c r="L242" s="12">
        <v>0</v>
      </c>
      <c r="M242" s="12">
        <v>0</v>
      </c>
    </row>
    <row r="243" spans="1:13" x14ac:dyDescent="0.35">
      <c r="A243" s="10" t="str">
        <f>B177&amp;C235&amp;D243</f>
        <v>DISTRIBUCION VOLUMEN X CRITERIO (kg ó litros)Total BebidasNOROESTE</v>
      </c>
      <c r="B243" s="10">
        <v>0</v>
      </c>
      <c r="C243" s="10">
        <v>0</v>
      </c>
      <c r="D243" s="12" t="s">
        <v>8</v>
      </c>
      <c r="E243" s="13">
        <v>10.629849832752383</v>
      </c>
      <c r="F243" s="12">
        <v>10.906488226464793</v>
      </c>
      <c r="G243" s="12">
        <v>10.158569515537652</v>
      </c>
      <c r="H243" s="12">
        <v>10.30913348929969</v>
      </c>
      <c r="I243" s="12">
        <v>0</v>
      </c>
      <c r="J243" s="12">
        <v>0</v>
      </c>
      <c r="K243" s="12">
        <v>0</v>
      </c>
      <c r="L243" s="12">
        <v>0</v>
      </c>
      <c r="M243" s="12">
        <v>0</v>
      </c>
    </row>
    <row r="244" spans="1:13" x14ac:dyDescent="0.35">
      <c r="A244" s="10" t="str">
        <f>B177&amp;C235&amp;D244</f>
        <v>DISTRIBUCION VOLUMEN X CRITERIO (kg ó litros)Total Bebidas&lt;2MIL</v>
      </c>
      <c r="B244" s="10">
        <v>0</v>
      </c>
      <c r="C244" s="10">
        <v>0</v>
      </c>
      <c r="D244" s="13" t="s">
        <v>9</v>
      </c>
      <c r="E244" s="13">
        <v>5.4690256764543426</v>
      </c>
      <c r="F244" s="13">
        <v>6.1689523191106082</v>
      </c>
      <c r="G244" s="13">
        <v>5.7079880503146372</v>
      </c>
      <c r="H244" s="13">
        <v>5.6191542838074202</v>
      </c>
      <c r="I244" s="13">
        <v>0</v>
      </c>
      <c r="J244" s="13">
        <v>0</v>
      </c>
      <c r="K244" s="13">
        <v>0</v>
      </c>
      <c r="L244" s="12">
        <v>0</v>
      </c>
      <c r="M244" s="12">
        <v>0</v>
      </c>
    </row>
    <row r="245" spans="1:13" x14ac:dyDescent="0.35">
      <c r="A245" s="10" t="str">
        <f>B177&amp;C235&amp;D245</f>
        <v>DISTRIBUCION VOLUMEN X CRITERIO (kg ó litros)Total Bebidas2-5MIL</v>
      </c>
      <c r="B245" s="10">
        <v>0</v>
      </c>
      <c r="C245" s="10">
        <v>0</v>
      </c>
      <c r="D245" s="13" t="s">
        <v>10</v>
      </c>
      <c r="E245" s="13">
        <v>5.2845997985574229</v>
      </c>
      <c r="F245" s="12">
        <v>4.967763001174899</v>
      </c>
      <c r="G245" s="12">
        <v>4.5977793007736567</v>
      </c>
      <c r="H245" s="13">
        <v>5.0203536311134238</v>
      </c>
      <c r="I245" s="12">
        <v>0</v>
      </c>
      <c r="J245" s="13">
        <v>0</v>
      </c>
      <c r="K245" s="13">
        <v>0</v>
      </c>
      <c r="L245" s="12">
        <v>0</v>
      </c>
      <c r="M245" s="12">
        <v>0</v>
      </c>
    </row>
    <row r="246" spans="1:13" x14ac:dyDescent="0.35">
      <c r="A246" s="10" t="str">
        <f>B177&amp;C235&amp;D246</f>
        <v>DISTRIBUCION VOLUMEN X CRITERIO (kg ó litros)Total Bebidas5-10MIL</v>
      </c>
      <c r="B246" s="10">
        <v>0</v>
      </c>
      <c r="C246" s="10">
        <v>0</v>
      </c>
      <c r="D246" s="13" t="s">
        <v>11</v>
      </c>
      <c r="E246" s="13">
        <v>7.4466777621155789</v>
      </c>
      <c r="F246" s="12">
        <v>6.7637207391728733</v>
      </c>
      <c r="G246" s="12">
        <v>8.1543318246236751</v>
      </c>
      <c r="H246" s="12">
        <v>8.3478564342112946</v>
      </c>
      <c r="I246" s="12">
        <v>0</v>
      </c>
      <c r="J246" s="12">
        <v>0</v>
      </c>
      <c r="K246" s="12">
        <v>0</v>
      </c>
      <c r="L246" s="12">
        <v>0</v>
      </c>
      <c r="M246" s="12">
        <v>0</v>
      </c>
    </row>
    <row r="247" spans="1:13" x14ac:dyDescent="0.35">
      <c r="A247" s="10" t="str">
        <f>B177&amp;C235&amp;D247</f>
        <v>DISTRIBUCION VOLUMEN X CRITERIO (kg ó litros)Total Bebidas10-30MIL</v>
      </c>
      <c r="B247" s="10">
        <v>0</v>
      </c>
      <c r="C247" s="10">
        <v>0</v>
      </c>
      <c r="D247" s="12" t="s">
        <v>12</v>
      </c>
      <c r="E247" s="12">
        <v>20.840705744694592</v>
      </c>
      <c r="F247" s="12">
        <v>19.397265284219934</v>
      </c>
      <c r="G247" s="12">
        <v>18.742805754029192</v>
      </c>
      <c r="H247" s="12">
        <v>18.236395030901104</v>
      </c>
      <c r="I247" s="12">
        <v>0</v>
      </c>
      <c r="J247" s="12">
        <v>0</v>
      </c>
      <c r="K247" s="12">
        <v>0</v>
      </c>
      <c r="L247" s="12">
        <v>0</v>
      </c>
      <c r="M247" s="12">
        <v>0</v>
      </c>
    </row>
    <row r="248" spans="1:13" x14ac:dyDescent="0.35">
      <c r="A248" s="10" t="str">
        <f>B177&amp;C235&amp;D248</f>
        <v>DISTRIBUCION VOLUMEN X CRITERIO (kg ó litros)Total Bebidas30-100MIL</v>
      </c>
      <c r="B248" s="10">
        <v>0</v>
      </c>
      <c r="C248" s="10">
        <v>0</v>
      </c>
      <c r="D248" s="12" t="s">
        <v>13</v>
      </c>
      <c r="E248" s="12">
        <v>20.101890963570902</v>
      </c>
      <c r="F248" s="12">
        <v>20.459871846213474</v>
      </c>
      <c r="G248" s="12">
        <v>19.940256122524158</v>
      </c>
      <c r="H248" s="12">
        <v>19.374299119075047</v>
      </c>
      <c r="I248" s="12">
        <v>0</v>
      </c>
      <c r="J248" s="12">
        <v>0</v>
      </c>
      <c r="K248" s="12">
        <v>0</v>
      </c>
      <c r="L248" s="12">
        <v>0</v>
      </c>
      <c r="M248" s="12">
        <v>0</v>
      </c>
    </row>
    <row r="249" spans="1:13" x14ac:dyDescent="0.35">
      <c r="A249" s="10" t="str">
        <f>B177&amp;C235&amp;D249</f>
        <v>DISTRIBUCION VOLUMEN X CRITERIO (kg ó litros)Total Bebidas100-200MIL</v>
      </c>
      <c r="B249" s="10">
        <v>0</v>
      </c>
      <c r="C249" s="10">
        <v>0</v>
      </c>
      <c r="D249" s="12" t="s">
        <v>14</v>
      </c>
      <c r="E249" s="12">
        <v>10.590634970111054</v>
      </c>
      <c r="F249" s="12">
        <v>10.353152890311188</v>
      </c>
      <c r="G249" s="12">
        <v>10.3650984917728</v>
      </c>
      <c r="H249" s="12">
        <v>10.483051539174385</v>
      </c>
      <c r="I249" s="12">
        <v>0</v>
      </c>
      <c r="J249" s="12">
        <v>0</v>
      </c>
      <c r="K249" s="12">
        <v>0</v>
      </c>
      <c r="L249" s="12">
        <v>0</v>
      </c>
      <c r="M249" s="12">
        <v>0</v>
      </c>
    </row>
    <row r="250" spans="1:13" x14ac:dyDescent="0.35">
      <c r="A250" s="10" t="str">
        <f>B177&amp;C235&amp;D250</f>
        <v>DISTRIBUCION VOLUMEN X CRITERIO (kg ó litros)Total Bebidas200-500MIL</v>
      </c>
      <c r="B250" s="10">
        <v>0</v>
      </c>
      <c r="C250" s="10">
        <v>0</v>
      </c>
      <c r="D250" s="12" t="s">
        <v>15</v>
      </c>
      <c r="E250" s="12">
        <v>13.168339524750222</v>
      </c>
      <c r="F250" s="12">
        <v>13.123442588003584</v>
      </c>
      <c r="G250" s="12">
        <v>12.81869672709437</v>
      </c>
      <c r="H250" s="12">
        <v>13.384150117344698</v>
      </c>
      <c r="I250" s="12">
        <v>0</v>
      </c>
      <c r="J250" s="12">
        <v>0</v>
      </c>
      <c r="K250" s="12">
        <v>0</v>
      </c>
      <c r="L250" s="12">
        <v>0</v>
      </c>
      <c r="M250" s="12">
        <v>0</v>
      </c>
    </row>
    <row r="251" spans="1:13" x14ac:dyDescent="0.35">
      <c r="A251" s="10" t="str">
        <f>B177&amp;C235&amp;D251</f>
        <v>DISTRIBUCION VOLUMEN X CRITERIO (kg ó litros)Total Bebidas&gt;500MIL</v>
      </c>
      <c r="B251" s="10">
        <v>0</v>
      </c>
      <c r="C251" s="10">
        <v>0</v>
      </c>
      <c r="D251" s="12" t="s">
        <v>16</v>
      </c>
      <c r="E251" s="12">
        <v>17.098122794134614</v>
      </c>
      <c r="F251" s="12">
        <v>18.76583750611001</v>
      </c>
      <c r="G251" s="12">
        <v>19.673045785099529</v>
      </c>
      <c r="H251" s="12">
        <v>19.534736234647486</v>
      </c>
      <c r="I251" s="12">
        <v>0</v>
      </c>
      <c r="J251" s="12">
        <v>0</v>
      </c>
      <c r="K251" s="12">
        <v>0</v>
      </c>
      <c r="L251" s="12">
        <v>0</v>
      </c>
      <c r="M251" s="12">
        <v>0</v>
      </c>
    </row>
    <row r="252" spans="1:13" x14ac:dyDescent="0.35">
      <c r="A252" s="10" t="str">
        <f>B177&amp;C235&amp;D252</f>
        <v>DISTRIBUCION VOLUMEN X CRITERIO (kg ó litros)Total BebidasDE 15 A 19 AÑOS</v>
      </c>
      <c r="B252" s="10">
        <v>0</v>
      </c>
      <c r="C252" s="10">
        <v>0</v>
      </c>
      <c r="D252" s="13" t="s">
        <v>39</v>
      </c>
      <c r="E252" s="13">
        <v>1.9460952818578305</v>
      </c>
      <c r="F252" s="12">
        <v>2.6715064604940117</v>
      </c>
      <c r="G252" s="12">
        <v>2.5836549676556784</v>
      </c>
      <c r="H252" s="12">
        <v>2.0331041793378257</v>
      </c>
      <c r="I252" s="12">
        <v>0</v>
      </c>
      <c r="J252" s="13">
        <v>0</v>
      </c>
      <c r="K252" s="13">
        <v>0</v>
      </c>
      <c r="L252" s="13">
        <v>0</v>
      </c>
      <c r="M252" s="12">
        <v>0</v>
      </c>
    </row>
    <row r="253" spans="1:13" x14ac:dyDescent="0.35">
      <c r="A253" s="10" t="str">
        <f>B177&amp;C235&amp;D253</f>
        <v>DISTRIBUCION VOLUMEN X CRITERIO (kg ó litros)Total BebidasDE 20 A 24 AÑOS</v>
      </c>
      <c r="B253" s="10">
        <v>0</v>
      </c>
      <c r="C253" s="10">
        <v>0</v>
      </c>
      <c r="D253" s="12" t="s">
        <v>40</v>
      </c>
      <c r="E253" s="13">
        <v>3.2786237593851402</v>
      </c>
      <c r="F253" s="12">
        <v>3.9482891696539535</v>
      </c>
      <c r="G253" s="12">
        <v>2.791103818434622</v>
      </c>
      <c r="H253" s="12">
        <v>2.3303160750531409</v>
      </c>
      <c r="I253" s="12">
        <v>0</v>
      </c>
      <c r="J253" s="12">
        <v>0</v>
      </c>
      <c r="K253" s="12">
        <v>0</v>
      </c>
      <c r="L253" s="12">
        <v>0</v>
      </c>
      <c r="M253" s="12">
        <v>0</v>
      </c>
    </row>
    <row r="254" spans="1:13" x14ac:dyDescent="0.35">
      <c r="A254" s="10" t="str">
        <f>B177&amp;C235&amp;D254</f>
        <v>DISTRIBUCION VOLUMEN X CRITERIO (kg ó litros)Total BebidasDE 25 A 34 AÑOS</v>
      </c>
      <c r="B254" s="10">
        <v>0</v>
      </c>
      <c r="C254" s="10">
        <v>0</v>
      </c>
      <c r="D254" s="12" t="s">
        <v>41</v>
      </c>
      <c r="E254" s="12">
        <v>8.8783739137018056</v>
      </c>
      <c r="F254" s="12">
        <v>8.5341129748942794</v>
      </c>
      <c r="G254" s="12">
        <v>8.7010115774051418</v>
      </c>
      <c r="H254" s="12">
        <v>7.3242148526292823</v>
      </c>
      <c r="I254" s="12">
        <v>0</v>
      </c>
      <c r="J254" s="12">
        <v>0</v>
      </c>
      <c r="K254" s="12">
        <v>0</v>
      </c>
      <c r="L254" s="12">
        <v>0</v>
      </c>
      <c r="M254" s="12">
        <v>0</v>
      </c>
    </row>
    <row r="255" spans="1:13" x14ac:dyDescent="0.35">
      <c r="A255" s="10" t="str">
        <f>B177&amp;C235&amp;D255</f>
        <v>DISTRIBUCION VOLUMEN X CRITERIO (kg ó litros)Total BebidasDE 35 A 49 AÑOS</v>
      </c>
      <c r="B255" s="10">
        <v>0</v>
      </c>
      <c r="C255" s="10">
        <v>0</v>
      </c>
      <c r="D255" s="12" t="s">
        <v>42</v>
      </c>
      <c r="E255" s="12">
        <v>29.43209500323028</v>
      </c>
      <c r="F255" s="12">
        <v>27.845358642092151</v>
      </c>
      <c r="G255" s="12">
        <v>27.039742957399852</v>
      </c>
      <c r="H255" s="12">
        <v>26.23669826196744</v>
      </c>
      <c r="I255" s="12">
        <v>0</v>
      </c>
      <c r="J255" s="12">
        <v>0</v>
      </c>
      <c r="K255" s="12">
        <v>0</v>
      </c>
      <c r="L255" s="12">
        <v>0</v>
      </c>
      <c r="M255" s="12">
        <v>0</v>
      </c>
    </row>
    <row r="256" spans="1:13" x14ac:dyDescent="0.35">
      <c r="A256" s="10" t="str">
        <f>B177&amp;C235&amp;D256</f>
        <v>DISTRIBUCION VOLUMEN X CRITERIO (kg ó litros)Total BebidasDE 50 A 59 AÑOS</v>
      </c>
      <c r="B256" s="10">
        <v>0</v>
      </c>
      <c r="C256" s="10">
        <v>0</v>
      </c>
      <c r="D256" s="12" t="s">
        <v>43</v>
      </c>
      <c r="E256" s="13">
        <v>24.385344380890125</v>
      </c>
      <c r="F256" s="12">
        <v>24.569198935536562</v>
      </c>
      <c r="G256" s="12">
        <v>26.232269309621898</v>
      </c>
      <c r="H256" s="12">
        <v>24.789258332713544</v>
      </c>
      <c r="I256" s="12">
        <v>0</v>
      </c>
      <c r="J256" s="12">
        <v>0</v>
      </c>
      <c r="K256" s="12">
        <v>0</v>
      </c>
      <c r="L256" s="12">
        <v>0</v>
      </c>
      <c r="M256" s="12">
        <v>0</v>
      </c>
    </row>
    <row r="257" spans="1:13" x14ac:dyDescent="0.35">
      <c r="A257" s="10" t="str">
        <f>B177&amp;C235&amp;D257</f>
        <v>DISTRIBUCION VOLUMEN X CRITERIO (kg ó litros)Total BebidasDE 60 A 75 AÑOS</v>
      </c>
      <c r="B257" s="10">
        <v>0</v>
      </c>
      <c r="C257" s="10">
        <v>0</v>
      </c>
      <c r="D257" s="13" t="s">
        <v>44</v>
      </c>
      <c r="E257" s="13">
        <v>32.079461093553782</v>
      </c>
      <c r="F257" s="13">
        <v>32.431539643573132</v>
      </c>
      <c r="G257" s="13">
        <v>32.652220076086287</v>
      </c>
      <c r="H257" s="13">
        <v>37.286401588710234</v>
      </c>
      <c r="I257" s="13">
        <v>0</v>
      </c>
      <c r="J257" s="13">
        <v>0</v>
      </c>
      <c r="K257" s="13">
        <v>0</v>
      </c>
      <c r="L257" s="13">
        <v>0</v>
      </c>
      <c r="M257" s="12">
        <v>0</v>
      </c>
    </row>
    <row r="258" spans="1:13" x14ac:dyDescent="0.35">
      <c r="A258" s="10" t="str">
        <f>B177&amp;C235&amp;D258</f>
        <v>DISTRIBUCION VOLUMEN X CRITERIO (kg ó litros)Total BebidasALTA Y MEDIA ALTA</v>
      </c>
      <c r="B258" s="10">
        <v>0</v>
      </c>
      <c r="C258" s="10">
        <v>0</v>
      </c>
      <c r="D258" s="12" t="s">
        <v>17</v>
      </c>
      <c r="E258" s="12">
        <v>25.165092144429835</v>
      </c>
      <c r="F258" s="12">
        <v>25.11328258172724</v>
      </c>
      <c r="G258" s="12">
        <v>27.946594562242421</v>
      </c>
      <c r="H258" s="12">
        <v>26.48636719362894</v>
      </c>
      <c r="I258" s="12">
        <v>0</v>
      </c>
      <c r="J258" s="12">
        <v>0</v>
      </c>
      <c r="K258" s="12">
        <v>0</v>
      </c>
      <c r="L258" s="12">
        <v>0</v>
      </c>
      <c r="M258" s="12">
        <v>0</v>
      </c>
    </row>
    <row r="259" spans="1:13" x14ac:dyDescent="0.35">
      <c r="A259" s="10" t="str">
        <f>B177&amp;C235&amp;D259</f>
        <v>DISTRIBUCION VOLUMEN X CRITERIO (kg ó litros)Total BebidasMEDIA</v>
      </c>
      <c r="B259" s="10">
        <v>0</v>
      </c>
      <c r="C259" s="10">
        <v>0</v>
      </c>
      <c r="D259" s="12" t="s">
        <v>18</v>
      </c>
      <c r="E259" s="12">
        <v>31.726392440416472</v>
      </c>
      <c r="F259" s="12">
        <v>31.284693264300678</v>
      </c>
      <c r="G259" s="12">
        <v>32.168256080730032</v>
      </c>
      <c r="H259" s="12">
        <v>33.182068408658914</v>
      </c>
      <c r="I259" s="12">
        <v>0</v>
      </c>
      <c r="J259" s="12">
        <v>0</v>
      </c>
      <c r="K259" s="12">
        <v>0</v>
      </c>
      <c r="L259" s="12">
        <v>0</v>
      </c>
      <c r="M259" s="12">
        <v>0</v>
      </c>
    </row>
    <row r="260" spans="1:13" x14ac:dyDescent="0.35">
      <c r="A260" s="10" t="str">
        <f>B177&amp;C235&amp;D260</f>
        <v>DISTRIBUCION VOLUMEN X CRITERIO (kg ó litros)Total BebidasMEDIA BAJA</v>
      </c>
      <c r="B260" s="10">
        <v>0</v>
      </c>
      <c r="C260" s="10">
        <v>0</v>
      </c>
      <c r="D260" s="12" t="s">
        <v>19</v>
      </c>
      <c r="E260" s="12">
        <v>27.577092528800417</v>
      </c>
      <c r="F260" s="12">
        <v>25.709582056474133</v>
      </c>
      <c r="G260" s="12">
        <v>23.266607895177266</v>
      </c>
      <c r="H260" s="12">
        <v>24.580382061405821</v>
      </c>
      <c r="I260" s="12">
        <v>0</v>
      </c>
      <c r="J260" s="12">
        <v>0</v>
      </c>
      <c r="K260" s="12">
        <v>0</v>
      </c>
      <c r="L260" s="12">
        <v>0</v>
      </c>
      <c r="M260" s="12">
        <v>0</v>
      </c>
    </row>
    <row r="261" spans="1:13" x14ac:dyDescent="0.35">
      <c r="A261" s="10" t="str">
        <f>B177&amp;C235&amp;D261</f>
        <v>DISTRIBUCION VOLUMEN X CRITERIO (kg ó litros)Total BebidasBAJA</v>
      </c>
      <c r="B261" s="10">
        <v>0</v>
      </c>
      <c r="C261" s="10">
        <v>0</v>
      </c>
      <c r="D261" s="12" t="s">
        <v>20</v>
      </c>
      <c r="E261" s="13">
        <v>15.531416103744702</v>
      </c>
      <c r="F261" s="12">
        <v>17.892445032851967</v>
      </c>
      <c r="G261" s="12">
        <v>16.618542148667988</v>
      </c>
      <c r="H261" s="12">
        <v>15.751177912198026</v>
      </c>
      <c r="I261" s="12">
        <v>0</v>
      </c>
      <c r="J261" s="12">
        <v>0</v>
      </c>
      <c r="K261" s="12">
        <v>0</v>
      </c>
      <c r="L261" s="12">
        <v>0</v>
      </c>
      <c r="M261" s="12">
        <v>0</v>
      </c>
    </row>
    <row r="262" spans="1:13" x14ac:dyDescent="0.35">
      <c r="A262" s="10" t="str">
        <f>B177&amp;C235&amp;D262</f>
        <v>DISTRIBUCION VOLUMEN X CRITERIO (kg ó litros)Total BebidasHOMBRE</v>
      </c>
      <c r="B262" s="10">
        <v>0</v>
      </c>
      <c r="C262" s="10">
        <v>0</v>
      </c>
      <c r="D262" s="12" t="s">
        <v>21</v>
      </c>
      <c r="E262" s="12">
        <v>55.575490900904377</v>
      </c>
      <c r="F262" s="12">
        <v>56.828005785351031</v>
      </c>
      <c r="G262" s="12">
        <v>58.139782680739096</v>
      </c>
      <c r="H262" s="12">
        <v>58.367950182982185</v>
      </c>
      <c r="I262" s="12">
        <v>0</v>
      </c>
      <c r="J262" s="12">
        <v>0</v>
      </c>
      <c r="K262" s="12">
        <v>0</v>
      </c>
      <c r="L262" s="12">
        <v>0</v>
      </c>
      <c r="M262" s="12">
        <v>0</v>
      </c>
    </row>
    <row r="263" spans="1:13" x14ac:dyDescent="0.35">
      <c r="A263" s="10" t="str">
        <f>B177&amp;C235&amp;D263</f>
        <v>DISTRIBUCION VOLUMEN X CRITERIO (kg ó litros)Total BebidasMUJER</v>
      </c>
      <c r="B263" s="10">
        <v>0</v>
      </c>
      <c r="C263" s="10">
        <v>0</v>
      </c>
      <c r="D263" s="12" t="s">
        <v>22</v>
      </c>
      <c r="E263" s="12">
        <v>44.424503355989906</v>
      </c>
      <c r="F263" s="12">
        <v>43.171995052692388</v>
      </c>
      <c r="G263" s="12">
        <v>41.860220137167751</v>
      </c>
      <c r="H263" s="12">
        <v>41.632039161890503</v>
      </c>
      <c r="I263" s="12">
        <v>0</v>
      </c>
      <c r="J263" s="12">
        <v>0</v>
      </c>
      <c r="K263" s="12">
        <v>0</v>
      </c>
      <c r="L263" s="12">
        <v>0</v>
      </c>
      <c r="M263" s="12">
        <v>0</v>
      </c>
    </row>
    <row r="264" spans="1:13" x14ac:dyDescent="0.35">
      <c r="A264" s="10" t="str">
        <f>B177&amp;C264&amp;D264</f>
        <v>DISTRIBUCION VOLUMEN X CRITERIO (kg ó litros)Total Bebidas FriasT.ESPAÑA</v>
      </c>
      <c r="B264" s="10">
        <v>0</v>
      </c>
      <c r="C264" s="10" t="s">
        <v>159</v>
      </c>
      <c r="D264" s="12" t="s">
        <v>36</v>
      </c>
      <c r="E264" s="12">
        <v>100</v>
      </c>
      <c r="F264" s="12">
        <v>100</v>
      </c>
      <c r="G264" s="12">
        <v>100</v>
      </c>
      <c r="H264" s="12">
        <v>100</v>
      </c>
      <c r="I264" s="12">
        <v>0</v>
      </c>
      <c r="J264" s="12">
        <v>0</v>
      </c>
      <c r="K264" s="12">
        <v>0</v>
      </c>
      <c r="L264" s="12">
        <v>0</v>
      </c>
      <c r="M264" s="12">
        <v>0</v>
      </c>
    </row>
    <row r="265" spans="1:13" x14ac:dyDescent="0.35">
      <c r="A265" s="10" t="str">
        <f>B177&amp;C264&amp;D265</f>
        <v>DISTRIBUCION VOLUMEN X CRITERIO (kg ó litros)Total Bebidas FriasBCN AM</v>
      </c>
      <c r="B265" s="10">
        <v>0</v>
      </c>
      <c r="C265" s="10">
        <v>0</v>
      </c>
      <c r="D265" s="12" t="s">
        <v>1</v>
      </c>
      <c r="E265" s="12">
        <v>7.8191671271904211</v>
      </c>
      <c r="F265" s="12">
        <v>7.7082596320032044</v>
      </c>
      <c r="G265" s="12">
        <v>8.3469322694985539</v>
      </c>
      <c r="H265" s="12">
        <v>8.6234306131263168</v>
      </c>
      <c r="I265" s="12">
        <v>0</v>
      </c>
      <c r="J265" s="12">
        <v>0</v>
      </c>
      <c r="K265" s="12">
        <v>0</v>
      </c>
      <c r="L265" s="12">
        <v>0</v>
      </c>
      <c r="M265" s="12">
        <v>0</v>
      </c>
    </row>
    <row r="266" spans="1:13" x14ac:dyDescent="0.35">
      <c r="A266" s="10" t="str">
        <f>B177&amp;C264&amp;D266</f>
        <v>DISTRIBUCION VOLUMEN X CRITERIO (kg ó litros)Total Bebidas FriasREST.CAT ARAGON</v>
      </c>
      <c r="B266" s="10">
        <v>0</v>
      </c>
      <c r="C266" s="10">
        <v>0</v>
      </c>
      <c r="D266" s="12" t="s">
        <v>2</v>
      </c>
      <c r="E266" s="12">
        <v>13.869649814662022</v>
      </c>
      <c r="F266" s="12">
        <v>11.845055953986117</v>
      </c>
      <c r="G266" s="12">
        <v>12.146171498895262</v>
      </c>
      <c r="H266" s="12">
        <v>12.197201829532366</v>
      </c>
      <c r="I266" s="12">
        <v>0</v>
      </c>
      <c r="J266" s="12">
        <v>0</v>
      </c>
      <c r="K266" s="12">
        <v>0</v>
      </c>
      <c r="L266" s="12">
        <v>0</v>
      </c>
      <c r="M266" s="12">
        <v>0</v>
      </c>
    </row>
    <row r="267" spans="1:13" x14ac:dyDescent="0.35">
      <c r="A267" s="10" t="str">
        <f>B177&amp;C264&amp;D267</f>
        <v>DISTRIBUCION VOLUMEN X CRITERIO (kg ó litros)Total Bebidas FriasLEVANTE</v>
      </c>
      <c r="B267" s="10">
        <v>0</v>
      </c>
      <c r="C267" s="10">
        <v>0</v>
      </c>
      <c r="D267" s="12" t="s">
        <v>3</v>
      </c>
      <c r="E267" s="12">
        <v>16.657422624416814</v>
      </c>
      <c r="F267" s="12">
        <v>15.510640747704111</v>
      </c>
      <c r="G267" s="12">
        <v>15.435157969750716</v>
      </c>
      <c r="H267" s="12">
        <v>14.826649597963041</v>
      </c>
      <c r="I267" s="12">
        <v>0</v>
      </c>
      <c r="J267" s="12">
        <v>0</v>
      </c>
      <c r="K267" s="12">
        <v>0</v>
      </c>
      <c r="L267" s="12">
        <v>0</v>
      </c>
      <c r="M267" s="12">
        <v>0</v>
      </c>
    </row>
    <row r="268" spans="1:13" x14ac:dyDescent="0.35">
      <c r="A268" s="10" t="str">
        <f>B177&amp;C264&amp;D268</f>
        <v>DISTRIBUCION VOLUMEN X CRITERIO (kg ó litros)Total Bebidas FriasANDALUCIA</v>
      </c>
      <c r="B268" s="10">
        <v>0</v>
      </c>
      <c r="C268" s="10">
        <v>0</v>
      </c>
      <c r="D268" s="12" t="s">
        <v>4</v>
      </c>
      <c r="E268" s="12">
        <v>20.581268448084057</v>
      </c>
      <c r="F268" s="12">
        <v>22.395203890172045</v>
      </c>
      <c r="G268" s="12">
        <v>21.285382487373095</v>
      </c>
      <c r="H268" s="12">
        <v>21.340078319648878</v>
      </c>
      <c r="I268" s="12">
        <v>0</v>
      </c>
      <c r="J268" s="12">
        <v>0</v>
      </c>
      <c r="K268" s="12">
        <v>0</v>
      </c>
      <c r="L268" s="12">
        <v>0</v>
      </c>
      <c r="M268" s="12">
        <v>0</v>
      </c>
    </row>
    <row r="269" spans="1:13" x14ac:dyDescent="0.35">
      <c r="A269" s="10" t="str">
        <f>B177&amp;C264&amp;D269</f>
        <v>DISTRIBUCION VOLUMEN X CRITERIO (kg ó litros)Total Bebidas FriasMDD AM</v>
      </c>
      <c r="B269" s="10">
        <v>0</v>
      </c>
      <c r="C269" s="10">
        <v>0</v>
      </c>
      <c r="D269" s="12" t="s">
        <v>5</v>
      </c>
      <c r="E269" s="12">
        <v>12.434684509383249</v>
      </c>
      <c r="F269" s="12">
        <v>12.645209113250166</v>
      </c>
      <c r="G269" s="12">
        <v>14.131547543277415</v>
      </c>
      <c r="H269" s="12">
        <v>14.068558235255866</v>
      </c>
      <c r="I269" s="12">
        <v>0</v>
      </c>
      <c r="J269" s="12">
        <v>0</v>
      </c>
      <c r="K269" s="12">
        <v>0</v>
      </c>
      <c r="L269" s="12">
        <v>0</v>
      </c>
      <c r="M269" s="12">
        <v>0</v>
      </c>
    </row>
    <row r="270" spans="1:13" x14ac:dyDescent="0.35">
      <c r="A270" s="10" t="str">
        <f>B177&amp;C264&amp;D270</f>
        <v>DISTRIBUCION VOLUMEN X CRITERIO (kg ó litros)Total Bebidas FriasRTO CENTRO</v>
      </c>
      <c r="B270" s="10">
        <v>0</v>
      </c>
      <c r="C270" s="10">
        <v>0</v>
      </c>
      <c r="D270" s="12" t="s">
        <v>6</v>
      </c>
      <c r="E270" s="12">
        <v>9.4814304353325536</v>
      </c>
      <c r="F270" s="12">
        <v>10.237896449259448</v>
      </c>
      <c r="G270" s="12">
        <v>10.359241835154334</v>
      </c>
      <c r="H270" s="12">
        <v>9.7004484915884088</v>
      </c>
      <c r="I270" s="12">
        <v>0</v>
      </c>
      <c r="J270" s="12">
        <v>0</v>
      </c>
      <c r="K270" s="12">
        <v>0</v>
      </c>
      <c r="L270" s="12">
        <v>0</v>
      </c>
      <c r="M270" s="12">
        <v>0</v>
      </c>
    </row>
    <row r="271" spans="1:13" x14ac:dyDescent="0.35">
      <c r="A271" s="10" t="str">
        <f>B177&amp;C264&amp;D271</f>
        <v>DISTRIBUCION VOLUMEN X CRITERIO (kg ó litros)Total Bebidas FriasNORTE-CENTRO</v>
      </c>
      <c r="B271" s="10">
        <v>0</v>
      </c>
      <c r="C271" s="10">
        <v>0</v>
      </c>
      <c r="D271" s="12" t="s">
        <v>7</v>
      </c>
      <c r="E271" s="12">
        <v>8.9264047315811812</v>
      </c>
      <c r="F271" s="12">
        <v>9.0655533376089803</v>
      </c>
      <c r="G271" s="12">
        <v>8.668616689631687</v>
      </c>
      <c r="H271" s="12">
        <v>9.3618608441835676</v>
      </c>
      <c r="I271" s="12">
        <v>0</v>
      </c>
      <c r="J271" s="12">
        <v>0</v>
      </c>
      <c r="K271" s="12">
        <v>0</v>
      </c>
      <c r="L271" s="12">
        <v>0</v>
      </c>
      <c r="M271" s="12">
        <v>0</v>
      </c>
    </row>
    <row r="272" spans="1:13" x14ac:dyDescent="0.35">
      <c r="A272" s="10" t="str">
        <f>B177&amp;C264&amp;D272</f>
        <v>DISTRIBUCION VOLUMEN X CRITERIO (kg ó litros)Total Bebidas FriasNOROESTE</v>
      </c>
      <c r="B272" s="10">
        <v>0</v>
      </c>
      <c r="C272" s="10">
        <v>0</v>
      </c>
      <c r="D272" s="12" t="s">
        <v>8</v>
      </c>
      <c r="E272" s="12">
        <v>10.229968928238035</v>
      </c>
      <c r="F272" s="12">
        <v>10.59218416245894</v>
      </c>
      <c r="G272" s="12">
        <v>9.6269542100816974</v>
      </c>
      <c r="H272" s="12">
        <v>9.8817672869011588</v>
      </c>
      <c r="I272" s="12">
        <v>0</v>
      </c>
      <c r="J272" s="12">
        <v>0</v>
      </c>
      <c r="K272" s="12">
        <v>0</v>
      </c>
      <c r="L272" s="12">
        <v>0</v>
      </c>
      <c r="M272" s="12">
        <v>0</v>
      </c>
    </row>
    <row r="273" spans="1:13" x14ac:dyDescent="0.35">
      <c r="A273" s="10" t="str">
        <f>B177&amp;C264&amp;D273</f>
        <v>DISTRIBUCION VOLUMEN X CRITERIO (kg ó litros)Total Bebidas Frias&lt;2MIL</v>
      </c>
      <c r="B273" s="10">
        <v>0</v>
      </c>
      <c r="C273" s="10">
        <v>0</v>
      </c>
      <c r="D273" s="12" t="s">
        <v>9</v>
      </c>
      <c r="E273" s="12">
        <v>5.6029100530932698</v>
      </c>
      <c r="F273" s="12">
        <v>6.3257294100688668</v>
      </c>
      <c r="G273" s="12">
        <v>5.8728196614586334</v>
      </c>
      <c r="H273" s="12">
        <v>5.7128646213979488</v>
      </c>
      <c r="I273" s="12">
        <v>0</v>
      </c>
      <c r="J273" s="12">
        <v>0</v>
      </c>
      <c r="K273" s="12">
        <v>0</v>
      </c>
      <c r="L273" s="12">
        <v>0</v>
      </c>
      <c r="M273" s="12">
        <v>0</v>
      </c>
    </row>
    <row r="274" spans="1:13" x14ac:dyDescent="0.35">
      <c r="A274" s="10" t="str">
        <f>B177&amp;C264&amp;D274</f>
        <v>DISTRIBUCION VOLUMEN X CRITERIO (kg ó litros)Total Bebidas Frias2-5MIL</v>
      </c>
      <c r="B274" s="10">
        <v>0</v>
      </c>
      <c r="C274" s="10">
        <v>0</v>
      </c>
      <c r="D274" s="12" t="s">
        <v>10</v>
      </c>
      <c r="E274" s="12">
        <v>5.2603652947621304</v>
      </c>
      <c r="F274" s="12">
        <v>4.9313668894875127</v>
      </c>
      <c r="G274" s="12">
        <v>4.5163432248710871</v>
      </c>
      <c r="H274" s="12">
        <v>5.0308914036178338</v>
      </c>
      <c r="I274" s="12">
        <v>0</v>
      </c>
      <c r="J274" s="12">
        <v>0</v>
      </c>
      <c r="K274" s="12">
        <v>0</v>
      </c>
      <c r="L274" s="12">
        <v>0</v>
      </c>
      <c r="M274" s="12">
        <v>0</v>
      </c>
    </row>
    <row r="275" spans="1:13" x14ac:dyDescent="0.35">
      <c r="A275" s="10" t="str">
        <f>B177&amp;C264&amp;D275</f>
        <v>DISTRIBUCION VOLUMEN X CRITERIO (kg ó litros)Total Bebidas Frias5-10MIL</v>
      </c>
      <c r="B275" s="10">
        <v>0</v>
      </c>
      <c r="C275" s="10">
        <v>0</v>
      </c>
      <c r="D275" s="12" t="s">
        <v>11</v>
      </c>
      <c r="E275" s="12">
        <v>7.5271178781342334</v>
      </c>
      <c r="F275" s="12">
        <v>6.814446285473494</v>
      </c>
      <c r="G275" s="12">
        <v>8.1897854679719782</v>
      </c>
      <c r="H275" s="12">
        <v>8.4768542676781351</v>
      </c>
      <c r="I275" s="12">
        <v>0</v>
      </c>
      <c r="J275" s="12">
        <v>0</v>
      </c>
      <c r="K275" s="12">
        <v>0</v>
      </c>
      <c r="L275" s="12">
        <v>0</v>
      </c>
      <c r="M275" s="12">
        <v>0</v>
      </c>
    </row>
    <row r="276" spans="1:13" x14ac:dyDescent="0.35">
      <c r="A276" s="10" t="str">
        <f>B177&amp;C264&amp;D276</f>
        <v>DISTRIBUCION VOLUMEN X CRITERIO (kg ó litros)Total Bebidas Frias10-30MIL</v>
      </c>
      <c r="B276" s="10">
        <v>0</v>
      </c>
      <c r="C276" s="10">
        <v>0</v>
      </c>
      <c r="D276" s="12" t="s">
        <v>12</v>
      </c>
      <c r="E276" s="12">
        <v>21.021320968455807</v>
      </c>
      <c r="F276" s="12">
        <v>19.240035697964675</v>
      </c>
      <c r="G276" s="12">
        <v>18.651848924172949</v>
      </c>
      <c r="H276" s="12">
        <v>18.110130775167978</v>
      </c>
      <c r="I276" s="12">
        <v>0</v>
      </c>
      <c r="J276" s="12">
        <v>0</v>
      </c>
      <c r="K276" s="12">
        <v>0</v>
      </c>
      <c r="L276" s="12">
        <v>0</v>
      </c>
      <c r="M276" s="12">
        <v>0</v>
      </c>
    </row>
    <row r="277" spans="1:13" x14ac:dyDescent="0.35">
      <c r="A277" s="10" t="str">
        <f>B177&amp;C264&amp;D277</f>
        <v>DISTRIBUCION VOLUMEN X CRITERIO (kg ó litros)Total Bebidas Frias30-100MIL</v>
      </c>
      <c r="B277" s="10">
        <v>0</v>
      </c>
      <c r="C277" s="10">
        <v>0</v>
      </c>
      <c r="D277" s="12" t="s">
        <v>13</v>
      </c>
      <c r="E277" s="12">
        <v>19.907402541920362</v>
      </c>
      <c r="F277" s="12">
        <v>20.453712455899385</v>
      </c>
      <c r="G277" s="12">
        <v>19.834404049587494</v>
      </c>
      <c r="H277" s="12">
        <v>19.014508098372019</v>
      </c>
      <c r="I277" s="12">
        <v>0</v>
      </c>
      <c r="J277" s="12">
        <v>0</v>
      </c>
      <c r="K277" s="12">
        <v>0</v>
      </c>
      <c r="L277" s="12">
        <v>0</v>
      </c>
      <c r="M277" s="12">
        <v>0</v>
      </c>
    </row>
    <row r="278" spans="1:13" x14ac:dyDescent="0.35">
      <c r="A278" s="10" t="str">
        <f>B177&amp;C264&amp;D278</f>
        <v>DISTRIBUCION VOLUMEN X CRITERIO (kg ó litros)Total Bebidas Frias100-200MIL</v>
      </c>
      <c r="B278" s="10">
        <v>0</v>
      </c>
      <c r="C278" s="10">
        <v>0</v>
      </c>
      <c r="D278" s="12" t="s">
        <v>14</v>
      </c>
      <c r="E278" s="12">
        <v>10.450395148403519</v>
      </c>
      <c r="F278" s="12">
        <v>10.164259845677535</v>
      </c>
      <c r="G278" s="12">
        <v>10.198668366305649</v>
      </c>
      <c r="H278" s="12">
        <v>10.366595558024928</v>
      </c>
      <c r="I278" s="12">
        <v>0</v>
      </c>
      <c r="J278" s="12">
        <v>0</v>
      </c>
      <c r="K278" s="12">
        <v>0</v>
      </c>
      <c r="L278" s="12">
        <v>0</v>
      </c>
      <c r="M278" s="12">
        <v>0</v>
      </c>
    </row>
    <row r="279" spans="1:13" x14ac:dyDescent="0.35">
      <c r="A279" s="10" t="str">
        <f>B177&amp;C264&amp;D279</f>
        <v>DISTRIBUCION VOLUMEN X CRITERIO (kg ó litros)Total Bebidas Frias200-500MIL</v>
      </c>
      <c r="B279" s="10">
        <v>0</v>
      </c>
      <c r="C279" s="10">
        <v>0</v>
      </c>
      <c r="D279" s="12" t="s">
        <v>15</v>
      </c>
      <c r="E279" s="12">
        <v>13.165194397468195</v>
      </c>
      <c r="F279" s="12">
        <v>13.199553567292174</v>
      </c>
      <c r="G279" s="12">
        <v>12.765258705280477</v>
      </c>
      <c r="H279" s="12">
        <v>13.310321852840879</v>
      </c>
      <c r="I279" s="12">
        <v>0</v>
      </c>
      <c r="J279" s="12">
        <v>0</v>
      </c>
      <c r="K279" s="12">
        <v>0</v>
      </c>
      <c r="L279" s="12">
        <v>0</v>
      </c>
      <c r="M279" s="12">
        <v>0</v>
      </c>
    </row>
    <row r="280" spans="1:13" x14ac:dyDescent="0.35">
      <c r="A280" s="10" t="str">
        <f>B177&amp;C264&amp;D280</f>
        <v>DISTRIBUCION VOLUMEN X CRITERIO (kg ó litros)Total Bebidas Frias&gt;500MIL</v>
      </c>
      <c r="B280" s="10">
        <v>0</v>
      </c>
      <c r="C280" s="10">
        <v>0</v>
      </c>
      <c r="D280" s="12" t="s">
        <v>16</v>
      </c>
      <c r="E280" s="12">
        <v>17.065292718656945</v>
      </c>
      <c r="F280" s="12">
        <v>18.870899604463514</v>
      </c>
      <c r="G280" s="12">
        <v>19.970872876836022</v>
      </c>
      <c r="H280" s="12">
        <v>19.977830388507243</v>
      </c>
      <c r="I280" s="12">
        <v>0</v>
      </c>
      <c r="J280" s="12">
        <v>0</v>
      </c>
      <c r="K280" s="12">
        <v>0</v>
      </c>
      <c r="L280" s="12">
        <v>0</v>
      </c>
      <c r="M280" s="12">
        <v>0</v>
      </c>
    </row>
    <row r="281" spans="1:13" x14ac:dyDescent="0.35">
      <c r="A281" s="10" t="str">
        <f>B177&amp;C264&amp;D281</f>
        <v>DISTRIBUCION VOLUMEN X CRITERIO (kg ó litros)Total Bebidas FriasDE 15 A 19 AÑOS</v>
      </c>
      <c r="B281" s="10">
        <v>0</v>
      </c>
      <c r="C281" s="10">
        <v>0</v>
      </c>
      <c r="D281" s="12" t="s">
        <v>39</v>
      </c>
      <c r="E281" s="12">
        <v>2.0790899822205398</v>
      </c>
      <c r="F281" s="12">
        <v>2.8858608190259769</v>
      </c>
      <c r="G281" s="12">
        <v>2.7827381149638928</v>
      </c>
      <c r="H281" s="12">
        <v>2.2267184928755661</v>
      </c>
      <c r="I281" s="12">
        <v>0</v>
      </c>
      <c r="J281" s="12">
        <v>0</v>
      </c>
      <c r="K281" s="12">
        <v>0</v>
      </c>
      <c r="L281" s="12">
        <v>0</v>
      </c>
      <c r="M281" s="12">
        <v>0</v>
      </c>
    </row>
    <row r="282" spans="1:13" x14ac:dyDescent="0.35">
      <c r="A282" s="10" t="str">
        <f>B177&amp;C264&amp;D282</f>
        <v>DISTRIBUCION VOLUMEN X CRITERIO (kg ó litros)Total Bebidas FriasDE 20 A 24 AÑOS</v>
      </c>
      <c r="B282" s="10">
        <v>0</v>
      </c>
      <c r="C282" s="10">
        <v>0</v>
      </c>
      <c r="D282" s="12" t="s">
        <v>40</v>
      </c>
      <c r="E282" s="12">
        <v>3.4893125980745099</v>
      </c>
      <c r="F282" s="12">
        <v>4.208101311616514</v>
      </c>
      <c r="G282" s="12">
        <v>2.9863204711773887</v>
      </c>
      <c r="H282" s="12">
        <v>2.4333035230182003</v>
      </c>
      <c r="I282" s="12">
        <v>0</v>
      </c>
      <c r="J282" s="12">
        <v>0</v>
      </c>
      <c r="K282" s="12">
        <v>0</v>
      </c>
      <c r="L282" s="12">
        <v>0</v>
      </c>
      <c r="M282" s="12">
        <v>0</v>
      </c>
    </row>
    <row r="283" spans="1:13" x14ac:dyDescent="0.35">
      <c r="A283" s="10" t="str">
        <f>B177&amp;C264&amp;D283</f>
        <v>DISTRIBUCION VOLUMEN X CRITERIO (kg ó litros)Total Bebidas FriasDE 25 A 34 AÑOS</v>
      </c>
      <c r="B283" s="10">
        <v>0</v>
      </c>
      <c r="C283" s="10">
        <v>0</v>
      </c>
      <c r="D283" s="12" t="s">
        <v>41</v>
      </c>
      <c r="E283" s="12">
        <v>9.1631503036431905</v>
      </c>
      <c r="F283" s="12">
        <v>8.7986971924464967</v>
      </c>
      <c r="G283" s="12">
        <v>8.9724687894022512</v>
      </c>
      <c r="H283" s="12">
        <v>7.471702047766783</v>
      </c>
      <c r="I283" s="12">
        <v>0</v>
      </c>
      <c r="J283" s="12">
        <v>0</v>
      </c>
      <c r="K283" s="12">
        <v>0</v>
      </c>
      <c r="L283" s="12">
        <v>0</v>
      </c>
      <c r="M283" s="12">
        <v>0</v>
      </c>
    </row>
    <row r="284" spans="1:13" x14ac:dyDescent="0.35">
      <c r="A284" s="10" t="str">
        <f>B177&amp;C264&amp;D284</f>
        <v>DISTRIBUCION VOLUMEN X CRITERIO (kg ó litros)Total Bebidas FriasDE 35 A 49 AÑOS</v>
      </c>
      <c r="B284" s="10">
        <v>0</v>
      </c>
      <c r="C284" s="10">
        <v>0</v>
      </c>
      <c r="D284" s="12" t="s">
        <v>42</v>
      </c>
      <c r="E284" s="12">
        <v>29.164900157446912</v>
      </c>
      <c r="F284" s="12">
        <v>27.562771615967392</v>
      </c>
      <c r="G284" s="12">
        <v>26.759593964935689</v>
      </c>
      <c r="H284" s="12">
        <v>26.137387452149458</v>
      </c>
      <c r="I284" s="12">
        <v>0</v>
      </c>
      <c r="J284" s="12">
        <v>0</v>
      </c>
      <c r="K284" s="12">
        <v>0</v>
      </c>
      <c r="L284" s="12">
        <v>0</v>
      </c>
      <c r="M284" s="12">
        <v>0</v>
      </c>
    </row>
    <row r="285" spans="1:13" x14ac:dyDescent="0.35">
      <c r="A285" s="10" t="str">
        <f>B177&amp;C264&amp;D285</f>
        <v>DISTRIBUCION VOLUMEN X CRITERIO (kg ó litros)Total Bebidas FriasDE 50 A 59 AÑOS</v>
      </c>
      <c r="B285" s="10">
        <v>0</v>
      </c>
      <c r="C285" s="10">
        <v>0</v>
      </c>
      <c r="D285" s="12" t="s">
        <v>43</v>
      </c>
      <c r="E285" s="12">
        <v>24.18814435972201</v>
      </c>
      <c r="F285" s="12">
        <v>24.300515406791227</v>
      </c>
      <c r="G285" s="12">
        <v>26.196535903831215</v>
      </c>
      <c r="H285" s="12">
        <v>24.644017200530822</v>
      </c>
      <c r="I285" s="12">
        <v>0</v>
      </c>
      <c r="J285" s="12">
        <v>0</v>
      </c>
      <c r="K285" s="12">
        <v>0</v>
      </c>
      <c r="L285" s="12">
        <v>0</v>
      </c>
      <c r="M285" s="12">
        <v>0</v>
      </c>
    </row>
    <row r="286" spans="1:13" x14ac:dyDescent="0.35">
      <c r="A286" s="10" t="str">
        <f>B177&amp;C264&amp;D286</f>
        <v>DISTRIBUCION VOLUMEN X CRITERIO (kg ó litros)Total Bebidas FriasDE 60 A 75 AÑOS</v>
      </c>
      <c r="B286" s="10">
        <v>0</v>
      </c>
      <c r="C286" s="10">
        <v>0</v>
      </c>
      <c r="D286" s="12" t="s">
        <v>44</v>
      </c>
      <c r="E286" s="12">
        <v>31.915396959088703</v>
      </c>
      <c r="F286" s="12">
        <v>32.244057550503591</v>
      </c>
      <c r="G286" s="12">
        <v>32.30234361175166</v>
      </c>
      <c r="H286" s="12">
        <v>37.086865528693181</v>
      </c>
      <c r="I286" s="12">
        <v>0</v>
      </c>
      <c r="J286" s="12">
        <v>0</v>
      </c>
      <c r="K286" s="12">
        <v>0</v>
      </c>
      <c r="L286" s="12">
        <v>0</v>
      </c>
      <c r="M286" s="12">
        <v>0</v>
      </c>
    </row>
    <row r="287" spans="1:13" x14ac:dyDescent="0.35">
      <c r="A287" s="10" t="str">
        <f>B177&amp;C264&amp;D287</f>
        <v>DISTRIBUCION VOLUMEN X CRITERIO (kg ó litros)Total Bebidas FriasALTA Y MEDIA ALTA</v>
      </c>
      <c r="B287" s="10">
        <v>0</v>
      </c>
      <c r="C287" s="10">
        <v>0</v>
      </c>
      <c r="D287" s="12" t="s">
        <v>17</v>
      </c>
      <c r="E287" s="12">
        <v>25.221397214822126</v>
      </c>
      <c r="F287" s="12">
        <v>25.215451994695076</v>
      </c>
      <c r="G287" s="12">
        <v>28.170847635091899</v>
      </c>
      <c r="H287" s="12">
        <v>26.694046899144595</v>
      </c>
      <c r="I287" s="12">
        <v>0</v>
      </c>
      <c r="J287" s="12">
        <v>0</v>
      </c>
      <c r="K287" s="12">
        <v>0</v>
      </c>
      <c r="L287" s="12">
        <v>0</v>
      </c>
      <c r="M287" s="12">
        <v>0</v>
      </c>
    </row>
    <row r="288" spans="1:13" x14ac:dyDescent="0.35">
      <c r="A288" s="10" t="str">
        <f>B177&amp;C264&amp;D288</f>
        <v>DISTRIBUCION VOLUMEN X CRITERIO (kg ó litros)Total Bebidas FriasMEDIA</v>
      </c>
      <c r="B288" s="10">
        <v>0</v>
      </c>
      <c r="C288" s="10">
        <v>0</v>
      </c>
      <c r="D288" s="12" t="s">
        <v>18</v>
      </c>
      <c r="E288" s="12">
        <v>31.493114827677754</v>
      </c>
      <c r="F288" s="12">
        <v>30.907620789324568</v>
      </c>
      <c r="G288" s="12">
        <v>32.12035125309383</v>
      </c>
      <c r="H288" s="12">
        <v>33.342466602471845</v>
      </c>
      <c r="I288" s="12">
        <v>0</v>
      </c>
      <c r="J288" s="12">
        <v>0</v>
      </c>
      <c r="K288" s="12">
        <v>0</v>
      </c>
      <c r="L288" s="12">
        <v>0</v>
      </c>
      <c r="M288" s="12">
        <v>0</v>
      </c>
    </row>
    <row r="289" spans="1:13" x14ac:dyDescent="0.35">
      <c r="A289" s="10" t="str">
        <f>B177&amp;C264&amp;D289</f>
        <v>DISTRIBUCION VOLUMEN X CRITERIO (kg ó litros)Total Bebidas FriasMEDIA BAJA</v>
      </c>
      <c r="B289" s="10">
        <v>0</v>
      </c>
      <c r="C289" s="10">
        <v>0</v>
      </c>
      <c r="D289" s="12" t="s">
        <v>19</v>
      </c>
      <c r="E289" s="12">
        <v>27.925211458475115</v>
      </c>
      <c r="F289" s="12">
        <v>25.664802116815068</v>
      </c>
      <c r="G289" s="12">
        <v>22.878655452918998</v>
      </c>
      <c r="H289" s="12">
        <v>24.004288787085219</v>
      </c>
      <c r="I289" s="12">
        <v>0</v>
      </c>
      <c r="J289" s="12">
        <v>0</v>
      </c>
      <c r="K289" s="12">
        <v>0</v>
      </c>
      <c r="L289" s="12">
        <v>0</v>
      </c>
      <c r="M289" s="12">
        <v>0</v>
      </c>
    </row>
    <row r="290" spans="1:13" x14ac:dyDescent="0.35">
      <c r="A290" s="10" t="str">
        <f>B177&amp;C264&amp;D290</f>
        <v>DISTRIBUCION VOLUMEN X CRITERIO (kg ó litros)Total Bebidas FriasBAJA</v>
      </c>
      <c r="B290" s="10">
        <v>0</v>
      </c>
      <c r="C290" s="10">
        <v>0</v>
      </c>
      <c r="D290" s="12" t="s">
        <v>20</v>
      </c>
      <c r="E290" s="12">
        <v>15.360271000573873</v>
      </c>
      <c r="F290" s="12">
        <v>18.212125910758559</v>
      </c>
      <c r="G290" s="12">
        <v>16.830144518708479</v>
      </c>
      <c r="H290" s="12">
        <v>15.959193735678015</v>
      </c>
      <c r="I290" s="12">
        <v>0</v>
      </c>
      <c r="J290" s="12">
        <v>0</v>
      </c>
      <c r="K290" s="12">
        <v>0</v>
      </c>
      <c r="L290" s="12">
        <v>0</v>
      </c>
      <c r="M290" s="12">
        <v>0</v>
      </c>
    </row>
    <row r="291" spans="1:13" x14ac:dyDescent="0.35">
      <c r="A291" s="10" t="str">
        <f>B177&amp;C264&amp;D291</f>
        <v>DISTRIBUCION VOLUMEN X CRITERIO (kg ó litros)Total Bebidas FriasHOMBRE</v>
      </c>
      <c r="B291" s="10">
        <v>0</v>
      </c>
      <c r="C291" s="10">
        <v>0</v>
      </c>
      <c r="D291" s="12" t="s">
        <v>21</v>
      </c>
      <c r="E291" s="12">
        <v>55.183691026236581</v>
      </c>
      <c r="F291" s="12">
        <v>56.274828522079957</v>
      </c>
      <c r="G291" s="12">
        <v>57.525367161656085</v>
      </c>
      <c r="H291" s="12">
        <v>57.934617566174282</v>
      </c>
      <c r="I291" s="12">
        <v>0</v>
      </c>
      <c r="J291" s="12">
        <v>0</v>
      </c>
      <c r="K291" s="12">
        <v>0</v>
      </c>
      <c r="L291" s="12">
        <v>0</v>
      </c>
      <c r="M291" s="12">
        <v>0</v>
      </c>
    </row>
    <row r="292" spans="1:13" x14ac:dyDescent="0.35">
      <c r="A292" s="10" t="str">
        <f>B177&amp;C264&amp;D292</f>
        <v>DISTRIBUCION VOLUMEN X CRITERIO (kg ó litros)Total Bebidas FriasMUJER</v>
      </c>
      <c r="B292" s="10">
        <v>0</v>
      </c>
      <c r="C292" s="10">
        <v>0</v>
      </c>
      <c r="D292" s="12" t="s">
        <v>22</v>
      </c>
      <c r="E292" s="12">
        <v>44.816306461510038</v>
      </c>
      <c r="F292" s="12">
        <v>43.725169817575335</v>
      </c>
      <c r="G292" s="12">
        <v>42.474634537180989</v>
      </c>
      <c r="H292" s="12">
        <v>42.065372253249699</v>
      </c>
      <c r="I292" s="12">
        <v>0</v>
      </c>
      <c r="J292" s="12">
        <v>0</v>
      </c>
      <c r="K292" s="12">
        <v>0</v>
      </c>
      <c r="L292" s="12">
        <v>0</v>
      </c>
      <c r="M292" s="12">
        <v>0</v>
      </c>
    </row>
    <row r="293" spans="1:13" x14ac:dyDescent="0.35">
      <c r="A293" s="10" t="str">
        <f>B177&amp;C293&amp;D293</f>
        <v>DISTRIBUCION VOLUMEN X CRITERIO (kg ó litros)Total Bebidas CalientesT.ESPAÑA</v>
      </c>
      <c r="B293" s="10">
        <v>0</v>
      </c>
      <c r="C293" s="10" t="s">
        <v>160</v>
      </c>
      <c r="D293" s="12" t="s">
        <v>36</v>
      </c>
      <c r="E293" s="12">
        <v>100</v>
      </c>
      <c r="F293" s="12">
        <v>100</v>
      </c>
      <c r="G293" s="12">
        <v>100</v>
      </c>
      <c r="H293" s="12">
        <v>100</v>
      </c>
      <c r="I293" s="12">
        <v>0</v>
      </c>
      <c r="J293" s="12">
        <v>0</v>
      </c>
      <c r="K293" s="12">
        <v>0</v>
      </c>
      <c r="L293" s="12">
        <v>0</v>
      </c>
      <c r="M293" s="12">
        <v>0</v>
      </c>
    </row>
    <row r="294" spans="1:13" x14ac:dyDescent="0.35">
      <c r="A294" s="10" t="str">
        <f>B177&amp;C293&amp;D294</f>
        <v>DISTRIBUCION VOLUMEN X CRITERIO (kg ó litros)Total Bebidas CalientesBCN AM</v>
      </c>
      <c r="B294" s="10">
        <v>0</v>
      </c>
      <c r="C294" s="10">
        <v>0</v>
      </c>
      <c r="D294" s="12" t="s">
        <v>1</v>
      </c>
      <c r="E294" s="12">
        <v>10.330072907758749</v>
      </c>
      <c r="F294" s="12">
        <v>9.3016835743353425</v>
      </c>
      <c r="G294" s="12">
        <v>9.8417117825172351</v>
      </c>
      <c r="H294" s="12">
        <v>9.0472272591099774</v>
      </c>
      <c r="I294" s="12">
        <v>0</v>
      </c>
      <c r="J294" s="12">
        <v>0</v>
      </c>
      <c r="K294" s="12">
        <v>0</v>
      </c>
      <c r="L294" s="12">
        <v>0</v>
      </c>
      <c r="M294" s="12">
        <v>0</v>
      </c>
    </row>
    <row r="295" spans="1:13" x14ac:dyDescent="0.35">
      <c r="A295" s="10" t="str">
        <f>B177&amp;C293&amp;D295</f>
        <v>DISTRIBUCION VOLUMEN X CRITERIO (kg ó litros)Total Bebidas CalientesREST.CAT ARAGON</v>
      </c>
      <c r="B295" s="10">
        <v>0</v>
      </c>
      <c r="C295" s="10">
        <v>0</v>
      </c>
      <c r="D295" s="12" t="s">
        <v>2</v>
      </c>
      <c r="E295" s="12">
        <v>12.603098218460651</v>
      </c>
      <c r="F295" s="12">
        <v>12.925436283539593</v>
      </c>
      <c r="G295" s="12">
        <v>11.958293567121133</v>
      </c>
      <c r="H295" s="12">
        <v>13.133756523013904</v>
      </c>
      <c r="I295" s="12">
        <v>0</v>
      </c>
      <c r="J295" s="12">
        <v>0</v>
      </c>
      <c r="K295" s="12">
        <v>0</v>
      </c>
      <c r="L295" s="12">
        <v>0</v>
      </c>
      <c r="M295" s="12">
        <v>0</v>
      </c>
    </row>
    <row r="296" spans="1:13" x14ac:dyDescent="0.35">
      <c r="A296" s="10" t="str">
        <f>B177&amp;C293&amp;D296</f>
        <v>DISTRIBUCION VOLUMEN X CRITERIO (kg ó litros)Total Bebidas CalientesLEVANTE</v>
      </c>
      <c r="B296" s="10">
        <v>0</v>
      </c>
      <c r="C296" s="10">
        <v>0</v>
      </c>
      <c r="D296" s="12" t="s">
        <v>3</v>
      </c>
      <c r="E296" s="12">
        <v>12.984680594555051</v>
      </c>
      <c r="F296" s="12">
        <v>13.86918731527739</v>
      </c>
      <c r="G296" s="12">
        <v>14.205420399778458</v>
      </c>
      <c r="H296" s="12">
        <v>14.453298850896642</v>
      </c>
      <c r="I296" s="12">
        <v>0</v>
      </c>
      <c r="J296" s="12">
        <v>0</v>
      </c>
      <c r="K296" s="12">
        <v>0</v>
      </c>
      <c r="L296" s="12">
        <v>0</v>
      </c>
      <c r="M296" s="12">
        <v>0</v>
      </c>
    </row>
    <row r="297" spans="1:13" x14ac:dyDescent="0.35">
      <c r="A297" s="10" t="str">
        <f>B177&amp;C293&amp;D297</f>
        <v>DISTRIBUCION VOLUMEN X CRITERIO (kg ó litros)Total Bebidas CalientesANDALUCIA</v>
      </c>
      <c r="B297" s="10">
        <v>0</v>
      </c>
      <c r="C297" s="10">
        <v>0</v>
      </c>
      <c r="D297" s="12" t="s">
        <v>4</v>
      </c>
      <c r="E297" s="12">
        <v>19.476441436888333</v>
      </c>
      <c r="F297" s="12">
        <v>19.440310654786558</v>
      </c>
      <c r="G297" s="12">
        <v>19.463606378248695</v>
      </c>
      <c r="H297" s="12">
        <v>19.302325396406093</v>
      </c>
      <c r="I297" s="12">
        <v>0</v>
      </c>
      <c r="J297" s="12">
        <v>0</v>
      </c>
      <c r="K297" s="12">
        <v>0</v>
      </c>
      <c r="L297" s="12">
        <v>0</v>
      </c>
      <c r="M297" s="12">
        <v>0</v>
      </c>
    </row>
    <row r="298" spans="1:13" x14ac:dyDescent="0.35">
      <c r="A298" s="10" t="str">
        <f>B177&amp;C293&amp;D298</f>
        <v>DISTRIBUCION VOLUMEN X CRITERIO (kg ó litros)Total Bebidas CalientesMDD AM</v>
      </c>
      <c r="B298" s="10">
        <v>0</v>
      </c>
      <c r="C298" s="10">
        <v>0</v>
      </c>
      <c r="D298" s="12" t="s">
        <v>5</v>
      </c>
      <c r="E298" s="12">
        <v>11.947573022078325</v>
      </c>
      <c r="F298" s="12">
        <v>11.442847359732532</v>
      </c>
      <c r="G298" s="12">
        <v>11.040223357517283</v>
      </c>
      <c r="H298" s="12">
        <v>11.035093294754196</v>
      </c>
      <c r="I298" s="12">
        <v>0</v>
      </c>
      <c r="J298" s="12">
        <v>0</v>
      </c>
      <c r="K298" s="12">
        <v>0</v>
      </c>
      <c r="L298" s="12">
        <v>0</v>
      </c>
      <c r="M298" s="12">
        <v>0</v>
      </c>
    </row>
    <row r="299" spans="1:13" x14ac:dyDescent="0.35">
      <c r="A299" s="10" t="str">
        <f>B177&amp;C293&amp;D299</f>
        <v>DISTRIBUCION VOLUMEN X CRITERIO (kg ó litros)Total Bebidas CalientesRTO CENTRO</v>
      </c>
      <c r="B299" s="10">
        <v>0</v>
      </c>
      <c r="C299" s="10">
        <v>0</v>
      </c>
      <c r="D299" s="12" t="s">
        <v>6</v>
      </c>
      <c r="E299" s="12">
        <v>8.6306040004367226</v>
      </c>
      <c r="F299" s="12">
        <v>9.1709653547142338</v>
      </c>
      <c r="G299" s="12">
        <v>8.4254596681869476</v>
      </c>
      <c r="H299" s="12">
        <v>8.031951163744786</v>
      </c>
      <c r="I299" s="12">
        <v>0</v>
      </c>
      <c r="J299" s="12">
        <v>0</v>
      </c>
      <c r="K299" s="12">
        <v>0</v>
      </c>
      <c r="L299" s="12">
        <v>0</v>
      </c>
      <c r="M299" s="12">
        <v>0</v>
      </c>
    </row>
    <row r="300" spans="1:13" x14ac:dyDescent="0.35">
      <c r="A300" s="10" t="str">
        <f>B177&amp;C293&amp;D300</f>
        <v>DISTRIBUCION VOLUMEN X CRITERIO (kg ó litros)Total Bebidas CalientesNORTE-CENTRO</v>
      </c>
      <c r="B300" s="10">
        <v>0</v>
      </c>
      <c r="C300" s="10">
        <v>0</v>
      </c>
      <c r="D300" s="12" t="s">
        <v>7</v>
      </c>
      <c r="E300" s="12">
        <v>10.360320235763304</v>
      </c>
      <c r="F300" s="12">
        <v>10.55150732268946</v>
      </c>
      <c r="G300" s="12">
        <v>11.197345173071191</v>
      </c>
      <c r="H300" s="12">
        <v>11.627381402457486</v>
      </c>
      <c r="I300" s="12">
        <v>0</v>
      </c>
      <c r="J300" s="12">
        <v>0</v>
      </c>
      <c r="K300" s="12">
        <v>0</v>
      </c>
      <c r="L300" s="12">
        <v>0</v>
      </c>
      <c r="M300" s="12">
        <v>0</v>
      </c>
    </row>
    <row r="301" spans="1:13" x14ac:dyDescent="0.35">
      <c r="A301" s="10" t="str">
        <f>B177&amp;C293&amp;D301</f>
        <v>DISTRIBUCION VOLUMEN X CRITERIO (kg ó litros)Total Bebidas CalientesNOROESTE</v>
      </c>
      <c r="B301" s="10">
        <v>0</v>
      </c>
      <c r="C301" s="10">
        <v>0</v>
      </c>
      <c r="D301" s="12" t="s">
        <v>8</v>
      </c>
      <c r="E301" s="12">
        <v>13.66720268990546</v>
      </c>
      <c r="F301" s="12">
        <v>13.298082756826982</v>
      </c>
      <c r="G301" s="12">
        <v>13.867955248200909</v>
      </c>
      <c r="H301" s="12">
        <v>13.368955517535767</v>
      </c>
      <c r="I301" s="12">
        <v>0</v>
      </c>
      <c r="J301" s="12">
        <v>0</v>
      </c>
      <c r="K301" s="12">
        <v>0</v>
      </c>
      <c r="L301" s="12">
        <v>0</v>
      </c>
      <c r="M301" s="12">
        <v>0</v>
      </c>
    </row>
    <row r="302" spans="1:13" x14ac:dyDescent="0.35">
      <c r="A302" s="10" t="str">
        <f>B177&amp;C293&amp;D302</f>
        <v>DISTRIBUCION VOLUMEN X CRITERIO (kg ó litros)Total Bebidas Calientes&lt;2MIL</v>
      </c>
      <c r="B302" s="10">
        <v>0</v>
      </c>
      <c r="C302" s="10">
        <v>0</v>
      </c>
      <c r="D302" s="12" t="s">
        <v>9</v>
      </c>
      <c r="E302" s="12">
        <v>4.4520876598559305</v>
      </c>
      <c r="F302" s="12">
        <v>4.9760080458387046</v>
      </c>
      <c r="G302" s="12">
        <v>4.5578631001967391</v>
      </c>
      <c r="H302" s="12">
        <v>4.9482145753707778</v>
      </c>
      <c r="I302" s="12">
        <v>0</v>
      </c>
      <c r="J302" s="12">
        <v>0</v>
      </c>
      <c r="K302" s="12">
        <v>0</v>
      </c>
      <c r="L302" s="12">
        <v>0</v>
      </c>
      <c r="M302" s="12">
        <v>0</v>
      </c>
    </row>
    <row r="303" spans="1:13" x14ac:dyDescent="0.35">
      <c r="A303" s="10" t="str">
        <f>B177&amp;C293&amp;D303</f>
        <v>DISTRIBUCION VOLUMEN X CRITERIO (kg ó litros)Total Bebidas Calientes2-5MIL</v>
      </c>
      <c r="B303" s="10">
        <v>0</v>
      </c>
      <c r="C303" s="10">
        <v>0</v>
      </c>
      <c r="D303" s="12" t="s">
        <v>10</v>
      </c>
      <c r="E303" s="12">
        <v>5.4686764536648109</v>
      </c>
      <c r="F303" s="12">
        <v>5.2447073732221599</v>
      </c>
      <c r="G303" s="12">
        <v>5.1660056384596835</v>
      </c>
      <c r="H303" s="12">
        <v>4.9449061384091086</v>
      </c>
      <c r="I303" s="12">
        <v>0</v>
      </c>
      <c r="J303" s="12">
        <v>0</v>
      </c>
      <c r="K303" s="12">
        <v>0</v>
      </c>
      <c r="L303" s="12">
        <v>0</v>
      </c>
      <c r="M303" s="12">
        <v>0</v>
      </c>
    </row>
    <row r="304" spans="1:13" x14ac:dyDescent="0.35">
      <c r="A304" s="10" t="str">
        <f>B177&amp;C293&amp;D304</f>
        <v>DISTRIBUCION VOLUMEN X CRITERIO (kg ó litros)Total Bebidas Calientes5-10MIL</v>
      </c>
      <c r="B304" s="10">
        <v>0</v>
      </c>
      <c r="C304" s="10">
        <v>0</v>
      </c>
      <c r="D304" s="12" t="s">
        <v>11</v>
      </c>
      <c r="E304" s="12">
        <v>6.8356833048640926</v>
      </c>
      <c r="F304" s="12">
        <v>6.3777411958732477</v>
      </c>
      <c r="G304" s="12">
        <v>7.9069513646229161</v>
      </c>
      <c r="H304" s="12">
        <v>7.4242681620893727</v>
      </c>
      <c r="I304" s="12">
        <v>0</v>
      </c>
      <c r="J304" s="12">
        <v>0</v>
      </c>
      <c r="K304" s="12">
        <v>0</v>
      </c>
      <c r="L304" s="12">
        <v>0</v>
      </c>
      <c r="M304" s="12">
        <v>0</v>
      </c>
    </row>
    <row r="305" spans="1:13" x14ac:dyDescent="0.35">
      <c r="A305" s="10" t="str">
        <f>B177&amp;C293&amp;D305</f>
        <v>DISTRIBUCION VOLUMEN X CRITERIO (kg ó litros)Total Bebidas Calientes10-30MIL</v>
      </c>
      <c r="B305" s="10">
        <v>0</v>
      </c>
      <c r="C305" s="10">
        <v>0</v>
      </c>
      <c r="D305" s="12" t="s">
        <v>12</v>
      </c>
      <c r="E305" s="12">
        <v>19.468816865422564</v>
      </c>
      <c r="F305" s="12">
        <v>20.593652673255356</v>
      </c>
      <c r="G305" s="12">
        <v>19.377463867695873</v>
      </c>
      <c r="H305" s="12">
        <v>19.140411653887988</v>
      </c>
      <c r="I305" s="12">
        <v>0</v>
      </c>
      <c r="J305" s="12">
        <v>0</v>
      </c>
      <c r="K305" s="12">
        <v>0</v>
      </c>
      <c r="L305" s="12">
        <v>0</v>
      </c>
      <c r="M305" s="12">
        <v>0</v>
      </c>
    </row>
    <row r="306" spans="1:13" x14ac:dyDescent="0.35">
      <c r="A306" s="10" t="str">
        <f>B177&amp;C293&amp;D306</f>
        <v>DISTRIBUCION VOLUMEN X CRITERIO (kg ó litros)Total Bebidas Calientes30-100MIL</v>
      </c>
      <c r="B306" s="10">
        <v>0</v>
      </c>
      <c r="C306" s="10">
        <v>0</v>
      </c>
      <c r="D306" s="12" t="s">
        <v>13</v>
      </c>
      <c r="E306" s="12">
        <v>21.5791557104357</v>
      </c>
      <c r="F306" s="12">
        <v>20.506739723127922</v>
      </c>
      <c r="G306" s="12">
        <v>20.678846913824493</v>
      </c>
      <c r="H306" s="12">
        <v>21.950301817767727</v>
      </c>
      <c r="I306" s="12">
        <v>0</v>
      </c>
      <c r="J306" s="12">
        <v>0</v>
      </c>
      <c r="K306" s="12">
        <v>0</v>
      </c>
      <c r="L306" s="12">
        <v>0</v>
      </c>
      <c r="M306" s="12">
        <v>0</v>
      </c>
    </row>
    <row r="307" spans="1:13" x14ac:dyDescent="0.35">
      <c r="A307" s="10" t="str">
        <f>B177&amp;C293&amp;D307</f>
        <v>DISTRIBUCION VOLUMEN X CRITERIO (kg ó litros)Total Bebidas Calientes100-200MIL</v>
      </c>
      <c r="B307" s="10">
        <v>0</v>
      </c>
      <c r="C307" s="10">
        <v>0</v>
      </c>
      <c r="D307" s="12" t="s">
        <v>14</v>
      </c>
      <c r="E307" s="12">
        <v>11.655846682751699</v>
      </c>
      <c r="F307" s="12">
        <v>11.790473065594998</v>
      </c>
      <c r="G307" s="12">
        <v>11.526377195672634</v>
      </c>
      <c r="H307" s="12">
        <v>11.316843669766538</v>
      </c>
      <c r="I307" s="12">
        <v>0</v>
      </c>
      <c r="J307" s="12">
        <v>0</v>
      </c>
      <c r="K307" s="12">
        <v>0</v>
      </c>
      <c r="L307" s="12">
        <v>0</v>
      </c>
      <c r="M307" s="12">
        <v>0</v>
      </c>
    </row>
    <row r="308" spans="1:13" x14ac:dyDescent="0.35">
      <c r="A308" s="10" t="str">
        <f>B177&amp;C293&amp;D308</f>
        <v>DISTRIBUCION VOLUMEN X CRITERIO (kg ó litros)Total Bebidas Calientes200-500MIL</v>
      </c>
      <c r="B308" s="10">
        <v>0</v>
      </c>
      <c r="C308" s="10">
        <v>0</v>
      </c>
      <c r="D308" s="12" t="s">
        <v>15</v>
      </c>
      <c r="E308" s="12">
        <v>13.192228790850043</v>
      </c>
      <c r="F308" s="12">
        <v>12.544300850390814</v>
      </c>
      <c r="G308" s="12">
        <v>13.191564538957278</v>
      </c>
      <c r="H308" s="12">
        <v>13.912739764273685</v>
      </c>
      <c r="I308" s="12">
        <v>0</v>
      </c>
      <c r="J308" s="12">
        <v>0</v>
      </c>
      <c r="K308" s="12">
        <v>0</v>
      </c>
      <c r="L308" s="12">
        <v>0</v>
      </c>
      <c r="M308" s="12">
        <v>0</v>
      </c>
    </row>
    <row r="309" spans="1:13" x14ac:dyDescent="0.35">
      <c r="A309" s="10" t="str">
        <f>B177&amp;C293&amp;D309</f>
        <v>DISTRIBUCION VOLUMEN X CRITERIO (kg ó litros)Total Bebidas Calientes&gt;500MIL</v>
      </c>
      <c r="B309" s="10">
        <v>0</v>
      </c>
      <c r="C309" s="10">
        <v>0</v>
      </c>
      <c r="D309" s="12" t="s">
        <v>16</v>
      </c>
      <c r="E309" s="12">
        <v>17.347488348795888</v>
      </c>
      <c r="F309" s="12">
        <v>17.966401645917212</v>
      </c>
      <c r="G309" s="12">
        <v>17.59493487755066</v>
      </c>
      <c r="H309" s="12">
        <v>16.362306489493186</v>
      </c>
      <c r="I309" s="12">
        <v>0</v>
      </c>
      <c r="J309" s="12">
        <v>0</v>
      </c>
      <c r="K309" s="12">
        <v>0</v>
      </c>
      <c r="L309" s="12">
        <v>0</v>
      </c>
      <c r="M309" s="12">
        <v>0</v>
      </c>
    </row>
    <row r="310" spans="1:13" x14ac:dyDescent="0.35">
      <c r="A310" s="10" t="str">
        <f>B177&amp;C293&amp;D310</f>
        <v>DISTRIBUCION VOLUMEN X CRITERIO (kg ó litros)Total Bebidas CalientesDE 15 A 19 AÑOS</v>
      </c>
      <c r="B310" s="10">
        <v>0</v>
      </c>
      <c r="C310" s="10">
        <v>0</v>
      </c>
      <c r="D310" s="12" t="s">
        <v>39</v>
      </c>
      <c r="E310" s="12">
        <v>0.93591492922637709</v>
      </c>
      <c r="F310" s="12">
        <v>1.0404466997942741</v>
      </c>
      <c r="G310" s="12">
        <v>1.1945373507251151</v>
      </c>
      <c r="H310" s="12">
        <v>0.64688005066389798</v>
      </c>
      <c r="I310" s="12">
        <v>0</v>
      </c>
      <c r="J310" s="12">
        <v>0</v>
      </c>
      <c r="K310" s="12">
        <v>0</v>
      </c>
      <c r="L310" s="12">
        <v>0</v>
      </c>
      <c r="M310" s="12">
        <v>0</v>
      </c>
    </row>
    <row r="311" spans="1:13" x14ac:dyDescent="0.35">
      <c r="A311" s="10" t="str">
        <f>B177&amp;C293&amp;D311</f>
        <v>DISTRIBUCION VOLUMEN X CRITERIO (kg ó litros)Total Bebidas CalientesDE 20 A 24 AÑOS</v>
      </c>
      <c r="B311" s="10">
        <v>0</v>
      </c>
      <c r="C311" s="10">
        <v>0</v>
      </c>
      <c r="D311" s="12" t="s">
        <v>40</v>
      </c>
      <c r="E311" s="12">
        <v>1.6783064175490408</v>
      </c>
      <c r="F311" s="12">
        <v>1.9713331935843192</v>
      </c>
      <c r="G311" s="12">
        <v>1.4289649578139252</v>
      </c>
      <c r="H311" s="12">
        <v>1.5929548608374995</v>
      </c>
      <c r="I311" s="12">
        <v>0</v>
      </c>
      <c r="J311" s="12">
        <v>0</v>
      </c>
      <c r="K311" s="12">
        <v>0</v>
      </c>
      <c r="L311" s="12">
        <v>0</v>
      </c>
      <c r="M311" s="12">
        <v>0</v>
      </c>
    </row>
    <row r="312" spans="1:13" x14ac:dyDescent="0.35">
      <c r="A312" s="10" t="str">
        <f>B177&amp;C293&amp;D312</f>
        <v>DISTRIBUCION VOLUMEN X CRITERIO (kg ó litros)Total Bebidas CalientesDE 25 A 34 AÑOS</v>
      </c>
      <c r="B312" s="10">
        <v>0</v>
      </c>
      <c r="C312" s="10">
        <v>0</v>
      </c>
      <c r="D312" s="12" t="s">
        <v>41</v>
      </c>
      <c r="E312" s="12">
        <v>6.715313932909031</v>
      </c>
      <c r="F312" s="12">
        <v>6.5208454420053172</v>
      </c>
      <c r="G312" s="12">
        <v>6.8068984868367792</v>
      </c>
      <c r="H312" s="12">
        <v>6.2682479417418167</v>
      </c>
      <c r="I312" s="12">
        <v>0</v>
      </c>
      <c r="J312" s="12">
        <v>0</v>
      </c>
      <c r="K312" s="12">
        <v>0</v>
      </c>
      <c r="L312" s="12">
        <v>0</v>
      </c>
      <c r="M312" s="12">
        <v>0</v>
      </c>
    </row>
    <row r="313" spans="1:13" x14ac:dyDescent="0.35">
      <c r="A313" s="10" t="str">
        <f>B177&amp;C293&amp;D313</f>
        <v>DISTRIBUCION VOLUMEN X CRITERIO (kg ó litros)Total Bebidas CalientesDE 35 A 49 AÑOS</v>
      </c>
      <c r="B313" s="10">
        <v>0</v>
      </c>
      <c r="C313" s="10">
        <v>0</v>
      </c>
      <c r="D313" s="12" t="s">
        <v>42</v>
      </c>
      <c r="E313" s="12">
        <v>31.461611839605197</v>
      </c>
      <c r="F313" s="12">
        <v>29.995612690409821</v>
      </c>
      <c r="G313" s="12">
        <v>28.994503599167398</v>
      </c>
      <c r="H313" s="12">
        <v>26.947735779247882</v>
      </c>
      <c r="I313" s="12">
        <v>0</v>
      </c>
      <c r="J313" s="12">
        <v>0</v>
      </c>
      <c r="K313" s="12">
        <v>0</v>
      </c>
      <c r="L313" s="12">
        <v>0</v>
      </c>
      <c r="M313" s="12">
        <v>0</v>
      </c>
    </row>
    <row r="314" spans="1:13" x14ac:dyDescent="0.35">
      <c r="A314" s="10" t="str">
        <f>B177&amp;C293&amp;D314</f>
        <v>DISTRIBUCION VOLUMEN X CRITERIO (kg ó litros)Total Bebidas CalientesDE 50 A 59 AÑOS</v>
      </c>
      <c r="B314" s="10">
        <v>0</v>
      </c>
      <c r="C314" s="10">
        <v>0</v>
      </c>
      <c r="D314" s="12" t="s">
        <v>43</v>
      </c>
      <c r="E314" s="12">
        <v>25.883205471439229</v>
      </c>
      <c r="F314" s="12">
        <v>26.613658843423078</v>
      </c>
      <c r="G314" s="12">
        <v>26.481601833082131</v>
      </c>
      <c r="H314" s="12">
        <v>25.829144063415789</v>
      </c>
      <c r="I314" s="12">
        <v>0</v>
      </c>
      <c r="J314" s="12">
        <v>0</v>
      </c>
      <c r="K314" s="12">
        <v>0</v>
      </c>
      <c r="L314" s="12">
        <v>0</v>
      </c>
      <c r="M314" s="12">
        <v>0</v>
      </c>
    </row>
    <row r="315" spans="1:13" x14ac:dyDescent="0.35">
      <c r="A315" s="10" t="str">
        <f>B177&amp;C293&amp;D315</f>
        <v>DISTRIBUCION VOLUMEN X CRITERIO (kg ó litros)Total Bebidas CalientesDE 60 A 75 AÑOS</v>
      </c>
      <c r="B315" s="10">
        <v>0</v>
      </c>
      <c r="C315" s="10">
        <v>0</v>
      </c>
      <c r="D315" s="12" t="s">
        <v>44</v>
      </c>
      <c r="E315" s="12">
        <v>33.325633796346501</v>
      </c>
      <c r="F315" s="12">
        <v>33.858123641919455</v>
      </c>
      <c r="G315" s="12">
        <v>35.093509391269521</v>
      </c>
      <c r="H315" s="12">
        <v>38.715023759675034</v>
      </c>
      <c r="I315" s="12">
        <v>0</v>
      </c>
      <c r="J315" s="12">
        <v>0</v>
      </c>
      <c r="K315" s="12">
        <v>0</v>
      </c>
      <c r="L315" s="12">
        <v>0</v>
      </c>
      <c r="M315" s="12">
        <v>0</v>
      </c>
    </row>
    <row r="316" spans="1:13" x14ac:dyDescent="0.35">
      <c r="A316" s="10" t="str">
        <f>B177&amp;C293&amp;D316</f>
        <v>DISTRIBUCION VOLUMEN X CRITERIO (kg ó litros)Total Bebidas CalientesALTA Y MEDIA ALTA</v>
      </c>
      <c r="B316" s="10">
        <v>0</v>
      </c>
      <c r="C316" s="10">
        <v>0</v>
      </c>
      <c r="D316" s="12" t="s">
        <v>17</v>
      </c>
      <c r="E316" s="12">
        <v>24.737418893475464</v>
      </c>
      <c r="F316" s="12">
        <v>24.335857669971595</v>
      </c>
      <c r="G316" s="12">
        <v>26.381851898898102</v>
      </c>
      <c r="H316" s="12">
        <v>24.999438807181999</v>
      </c>
      <c r="I316" s="12">
        <v>0</v>
      </c>
      <c r="J316" s="12">
        <v>0</v>
      </c>
      <c r="K316" s="12">
        <v>0</v>
      </c>
      <c r="L316" s="12">
        <v>0</v>
      </c>
      <c r="M316" s="12">
        <v>0</v>
      </c>
    </row>
    <row r="317" spans="1:13" x14ac:dyDescent="0.35">
      <c r="A317" s="10" t="str">
        <f>B177&amp;C293&amp;D317</f>
        <v>DISTRIBUCION VOLUMEN X CRITERIO (kg ó litros)Total Bebidas CalientesMEDIA</v>
      </c>
      <c r="B317" s="10">
        <v>0</v>
      </c>
      <c r="C317" s="10">
        <v>0</v>
      </c>
      <c r="D317" s="12" t="s">
        <v>18</v>
      </c>
      <c r="E317" s="12">
        <v>33.498286060649001</v>
      </c>
      <c r="F317" s="12">
        <v>34.153903599061778</v>
      </c>
      <c r="G317" s="12">
        <v>32.502515614523858</v>
      </c>
      <c r="H317" s="12">
        <v>32.033662371954058</v>
      </c>
      <c r="I317" s="12">
        <v>0</v>
      </c>
      <c r="J317" s="12">
        <v>0</v>
      </c>
      <c r="K317" s="12">
        <v>0</v>
      </c>
      <c r="L317" s="12">
        <v>0</v>
      </c>
      <c r="M317" s="12">
        <v>0</v>
      </c>
    </row>
    <row r="318" spans="1:13" x14ac:dyDescent="0.35">
      <c r="A318" s="10" t="str">
        <f>B177&amp;C293&amp;D318</f>
        <v>DISTRIBUCION VOLUMEN X CRITERIO (kg ó litros)Total Bebidas CalientesMEDIA BAJA</v>
      </c>
      <c r="B318" s="10">
        <v>0</v>
      </c>
      <c r="C318" s="10">
        <v>0</v>
      </c>
      <c r="D318" s="12" t="s">
        <v>19</v>
      </c>
      <c r="E318" s="12">
        <v>24.932905187670322</v>
      </c>
      <c r="F318" s="12">
        <v>26.050320440170587</v>
      </c>
      <c r="G318" s="12">
        <v>25.973575206869707</v>
      </c>
      <c r="H318" s="12">
        <v>28.705048170217594</v>
      </c>
      <c r="I318" s="12">
        <v>0</v>
      </c>
      <c r="J318" s="12">
        <v>0</v>
      </c>
      <c r="K318" s="12">
        <v>0</v>
      </c>
      <c r="L318" s="12">
        <v>0</v>
      </c>
      <c r="M318" s="12">
        <v>0</v>
      </c>
    </row>
    <row r="319" spans="1:13" x14ac:dyDescent="0.35">
      <c r="A319" s="10" t="str">
        <f>B177&amp;C293&amp;D319</f>
        <v>DISTRIBUCION VOLUMEN X CRITERIO (kg ó litros)Total Bebidas CalientesBAJA</v>
      </c>
      <c r="B319" s="10">
        <v>0</v>
      </c>
      <c r="C319" s="10">
        <v>0</v>
      </c>
      <c r="D319" s="12" t="s">
        <v>20</v>
      </c>
      <c r="E319" s="12">
        <v>16.831373321594352</v>
      </c>
      <c r="F319" s="12">
        <v>15.459937386216707</v>
      </c>
      <c r="G319" s="12">
        <v>15.142070714587053</v>
      </c>
      <c r="H319" s="12">
        <v>14.261843015489923</v>
      </c>
      <c r="I319" s="12">
        <v>0</v>
      </c>
      <c r="J319" s="12">
        <v>0</v>
      </c>
      <c r="K319" s="12">
        <v>0</v>
      </c>
      <c r="L319" s="12">
        <v>0</v>
      </c>
      <c r="M319" s="12">
        <v>0</v>
      </c>
    </row>
    <row r="320" spans="1:13" x14ac:dyDescent="0.35">
      <c r="A320" s="10" t="str">
        <f>B177&amp;C293&amp;D320</f>
        <v>DISTRIBUCION VOLUMEN X CRITERIO (kg ó litros)Total Bebidas CalientesHOMBRE</v>
      </c>
      <c r="B320" s="10">
        <v>0</v>
      </c>
      <c r="C320" s="10">
        <v>0</v>
      </c>
      <c r="D320" s="12" t="s">
        <v>21</v>
      </c>
      <c r="E320" s="12">
        <v>58.551463134936753</v>
      </c>
      <c r="F320" s="12">
        <v>61.037228218870688</v>
      </c>
      <c r="G320" s="12">
        <v>62.426913124545017</v>
      </c>
      <c r="H320" s="12">
        <v>61.470490063348073</v>
      </c>
      <c r="I320" s="12">
        <v>0</v>
      </c>
      <c r="J320" s="12">
        <v>0</v>
      </c>
      <c r="K320" s="12">
        <v>0</v>
      </c>
      <c r="L320" s="12">
        <v>0</v>
      </c>
      <c r="M320" s="12">
        <v>0</v>
      </c>
    </row>
    <row r="321" spans="1:13" x14ac:dyDescent="0.35">
      <c r="A321" s="10" t="str">
        <f>B177&amp;C293&amp;D321</f>
        <v>DISTRIBUCION VOLUMEN X CRITERIO (kg ó litros)Total Bebidas CalientesMUJER</v>
      </c>
      <c r="B321" s="10">
        <v>0</v>
      </c>
      <c r="C321" s="10">
        <v>0</v>
      </c>
      <c r="D321" s="12" t="s">
        <v>22</v>
      </c>
      <c r="E321" s="12">
        <v>41.448506581554348</v>
      </c>
      <c r="F321" s="12">
        <v>38.962791629844588</v>
      </c>
      <c r="G321" s="12">
        <v>37.573097501755164</v>
      </c>
      <c r="H321" s="12">
        <v>38.52949588387041</v>
      </c>
      <c r="I321" s="12">
        <v>0</v>
      </c>
      <c r="J321" s="12">
        <v>0</v>
      </c>
      <c r="K321" s="12">
        <v>0</v>
      </c>
      <c r="L321" s="12">
        <v>0</v>
      </c>
      <c r="M321" s="12">
        <v>0</v>
      </c>
    </row>
    <row r="322" spans="1:13" x14ac:dyDescent="0.35">
      <c r="A322" s="10" t="str">
        <f>B177&amp;C322&amp;D322</f>
        <v>DISTRIBUCION VOLUMEN X CRITERIO (kg ó litros)Total AperitivosT.ESPAÑA</v>
      </c>
      <c r="B322" s="10">
        <v>0</v>
      </c>
      <c r="C322" s="10" t="s">
        <v>161</v>
      </c>
      <c r="D322" s="12" t="s">
        <v>36</v>
      </c>
      <c r="E322" s="12">
        <v>100</v>
      </c>
      <c r="F322" s="12">
        <v>100</v>
      </c>
      <c r="G322" s="12">
        <v>100</v>
      </c>
      <c r="H322" s="12">
        <v>100</v>
      </c>
      <c r="I322" s="12">
        <v>0</v>
      </c>
      <c r="J322" s="12">
        <v>0</v>
      </c>
      <c r="K322" s="12">
        <v>0</v>
      </c>
      <c r="L322" s="12">
        <v>0</v>
      </c>
      <c r="M322" s="12">
        <v>0</v>
      </c>
    </row>
    <row r="323" spans="1:13" x14ac:dyDescent="0.35">
      <c r="A323" s="10" t="str">
        <f>B177&amp;C322&amp;D323</f>
        <v>DISTRIBUCION VOLUMEN X CRITERIO (kg ó litros)Total AperitivosBCN AM</v>
      </c>
      <c r="B323" s="10">
        <v>0</v>
      </c>
      <c r="C323" s="10">
        <v>0</v>
      </c>
      <c r="D323" s="12" t="s">
        <v>1</v>
      </c>
      <c r="E323" s="12">
        <v>6.3860863272970425</v>
      </c>
      <c r="F323" s="12">
        <v>6.817741528022192</v>
      </c>
      <c r="G323" s="12">
        <v>6.275173054985463</v>
      </c>
      <c r="H323" s="12">
        <v>8.8812515574803381</v>
      </c>
      <c r="I323" s="12">
        <v>0</v>
      </c>
      <c r="J323" s="12">
        <v>0</v>
      </c>
      <c r="K323" s="12">
        <v>0</v>
      </c>
      <c r="L323" s="12">
        <v>0</v>
      </c>
      <c r="M323" s="12">
        <v>0</v>
      </c>
    </row>
    <row r="324" spans="1:13" x14ac:dyDescent="0.35">
      <c r="A324" s="10" t="str">
        <f>B177&amp;C322&amp;D324</f>
        <v>DISTRIBUCION VOLUMEN X CRITERIO (kg ó litros)Total AperitivosREST.CAT ARAGON</v>
      </c>
      <c r="B324" s="10">
        <v>0</v>
      </c>
      <c r="C324" s="10">
        <v>0</v>
      </c>
      <c r="D324" s="12" t="s">
        <v>2</v>
      </c>
      <c r="E324" s="12">
        <v>12.626778068467617</v>
      </c>
      <c r="F324" s="12">
        <v>10.375694284564808</v>
      </c>
      <c r="G324" s="12">
        <v>9.6340054479840926</v>
      </c>
      <c r="H324" s="12">
        <v>10.506774000901096</v>
      </c>
      <c r="I324" s="12">
        <v>0</v>
      </c>
      <c r="J324" s="12">
        <v>0</v>
      </c>
      <c r="K324" s="12">
        <v>0</v>
      </c>
      <c r="L324" s="12">
        <v>0</v>
      </c>
      <c r="M324" s="12">
        <v>0</v>
      </c>
    </row>
    <row r="325" spans="1:13" x14ac:dyDescent="0.35">
      <c r="A325" s="10" t="str">
        <f>B177&amp;C322&amp;D325</f>
        <v>DISTRIBUCION VOLUMEN X CRITERIO (kg ó litros)Total AperitivosLEVANTE</v>
      </c>
      <c r="B325" s="10">
        <v>0</v>
      </c>
      <c r="C325" s="10">
        <v>0</v>
      </c>
      <c r="D325" s="12" t="s">
        <v>3</v>
      </c>
      <c r="E325" s="12">
        <v>12.50132313923274</v>
      </c>
      <c r="F325" s="12">
        <v>12.439186315678212</v>
      </c>
      <c r="G325" s="12">
        <v>15.940770804227631</v>
      </c>
      <c r="H325" s="12">
        <v>14.002316932990041</v>
      </c>
      <c r="I325" s="12">
        <v>0</v>
      </c>
      <c r="J325" s="12">
        <v>0</v>
      </c>
      <c r="K325" s="12">
        <v>0</v>
      </c>
      <c r="L325" s="12">
        <v>0</v>
      </c>
      <c r="M325" s="12">
        <v>0</v>
      </c>
    </row>
    <row r="326" spans="1:13" x14ac:dyDescent="0.35">
      <c r="A326" s="10" t="str">
        <f>B177&amp;C322&amp;D326</f>
        <v>DISTRIBUCION VOLUMEN X CRITERIO (kg ó litros)Total AperitivosANDALUCIA</v>
      </c>
      <c r="B326" s="10">
        <v>0</v>
      </c>
      <c r="C326" s="10">
        <v>0</v>
      </c>
      <c r="D326" s="12" t="s">
        <v>4</v>
      </c>
      <c r="E326" s="12">
        <v>24.99862890175568</v>
      </c>
      <c r="F326" s="12">
        <v>22.958375485008165</v>
      </c>
      <c r="G326" s="12">
        <v>24.124680834842561</v>
      </c>
      <c r="H326" s="12">
        <v>21.215898942037384</v>
      </c>
      <c r="I326" s="12">
        <v>0</v>
      </c>
      <c r="J326" s="12">
        <v>0</v>
      </c>
      <c r="K326" s="12">
        <v>0</v>
      </c>
      <c r="L326" s="12">
        <v>0</v>
      </c>
      <c r="M326" s="12">
        <v>0</v>
      </c>
    </row>
    <row r="327" spans="1:13" x14ac:dyDescent="0.35">
      <c r="A327" s="10" t="str">
        <f>B177&amp;C322&amp;D327</f>
        <v>DISTRIBUCION VOLUMEN X CRITERIO (kg ó litros)Total AperitivosMDD AM</v>
      </c>
      <c r="B327" s="10">
        <v>0</v>
      </c>
      <c r="C327" s="10">
        <v>0</v>
      </c>
      <c r="D327" s="12" t="s">
        <v>5</v>
      </c>
      <c r="E327" s="12">
        <v>13.558838335480417</v>
      </c>
      <c r="F327" s="12">
        <v>11.634461418607875</v>
      </c>
      <c r="G327" s="12">
        <v>11.220822912119186</v>
      </c>
      <c r="H327" s="12">
        <v>10.621831744186638</v>
      </c>
      <c r="I327" s="12">
        <v>0</v>
      </c>
      <c r="J327" s="12">
        <v>0</v>
      </c>
      <c r="K327" s="12">
        <v>0</v>
      </c>
      <c r="L327" s="12">
        <v>0</v>
      </c>
      <c r="M327" s="12">
        <v>0</v>
      </c>
    </row>
    <row r="328" spans="1:13" x14ac:dyDescent="0.35">
      <c r="A328" s="10" t="str">
        <f>B177&amp;C322&amp;D328</f>
        <v>DISTRIBUCION VOLUMEN X CRITERIO (kg ó litros)Total AperitivosRTO CENTRO</v>
      </c>
      <c r="B328" s="10">
        <v>0</v>
      </c>
      <c r="C328" s="10">
        <v>0</v>
      </c>
      <c r="D328" s="12" t="s">
        <v>6</v>
      </c>
      <c r="E328" s="12">
        <v>12.286752363128686</v>
      </c>
      <c r="F328" s="12">
        <v>14.670472404647786</v>
      </c>
      <c r="G328" s="12">
        <v>15.364924876772413</v>
      </c>
      <c r="H328" s="12">
        <v>13.488104571458361</v>
      </c>
      <c r="I328" s="12">
        <v>0</v>
      </c>
      <c r="J328" s="12">
        <v>0</v>
      </c>
      <c r="K328" s="12">
        <v>0</v>
      </c>
      <c r="L328" s="12">
        <v>0</v>
      </c>
      <c r="M328" s="12">
        <v>0</v>
      </c>
    </row>
    <row r="329" spans="1:13" x14ac:dyDescent="0.35">
      <c r="A329" s="10" t="str">
        <f>B177&amp;C322&amp;D329</f>
        <v>DISTRIBUCION VOLUMEN X CRITERIO (kg ó litros)Total AperitivosNORTE-CENTRO</v>
      </c>
      <c r="B329" s="10">
        <v>0</v>
      </c>
      <c r="C329" s="10">
        <v>0</v>
      </c>
      <c r="D329" s="12" t="s">
        <v>7</v>
      </c>
      <c r="E329" s="12">
        <v>9.731095124853347</v>
      </c>
      <c r="F329" s="12">
        <v>12.737734669114225</v>
      </c>
      <c r="G329" s="12">
        <v>9.7282778840115025</v>
      </c>
      <c r="H329" s="12">
        <v>13.256390766689401</v>
      </c>
      <c r="I329" s="12">
        <v>0</v>
      </c>
      <c r="J329" s="12">
        <v>0</v>
      </c>
      <c r="K329" s="12">
        <v>0</v>
      </c>
      <c r="L329" s="12">
        <v>0</v>
      </c>
      <c r="M329" s="12">
        <v>0</v>
      </c>
    </row>
    <row r="330" spans="1:13" x14ac:dyDescent="0.35">
      <c r="A330" s="10" t="str">
        <f>B177&amp;C322&amp;D330</f>
        <v>DISTRIBUCION VOLUMEN X CRITERIO (kg ó litros)Total AperitivosNOROESTE</v>
      </c>
      <c r="B330" s="10">
        <v>0</v>
      </c>
      <c r="C330" s="10">
        <v>0</v>
      </c>
      <c r="D330" s="12" t="s">
        <v>8</v>
      </c>
      <c r="E330" s="12">
        <v>7.9104984863915222</v>
      </c>
      <c r="F330" s="12">
        <v>8.3663375614204867</v>
      </c>
      <c r="G330" s="12">
        <v>7.7113476392957878</v>
      </c>
      <c r="H330" s="12">
        <v>8.027430033501739</v>
      </c>
      <c r="I330" s="12">
        <v>0</v>
      </c>
      <c r="J330" s="12">
        <v>0</v>
      </c>
      <c r="K330" s="12">
        <v>0</v>
      </c>
      <c r="L330" s="12">
        <v>0</v>
      </c>
      <c r="M330" s="12">
        <v>0</v>
      </c>
    </row>
    <row r="331" spans="1:13" x14ac:dyDescent="0.35">
      <c r="A331" s="10" t="str">
        <f>B177&amp;C322&amp;D331</f>
        <v>DISTRIBUCION VOLUMEN X CRITERIO (kg ó litros)Total Aperitivos&lt;2MIL</v>
      </c>
      <c r="B331" s="10">
        <v>0</v>
      </c>
      <c r="C331" s="10">
        <v>0</v>
      </c>
      <c r="D331" s="12" t="s">
        <v>9</v>
      </c>
      <c r="E331" s="13">
        <v>6.2193004669051826</v>
      </c>
      <c r="F331" s="12">
        <v>8.155937637599294</v>
      </c>
      <c r="G331" s="13">
        <v>7.1136071166708934</v>
      </c>
      <c r="H331" s="12">
        <v>6.7302492058767038</v>
      </c>
      <c r="I331" s="12">
        <v>0</v>
      </c>
      <c r="J331" s="12">
        <v>0</v>
      </c>
      <c r="K331" s="12">
        <v>0</v>
      </c>
      <c r="L331" s="12">
        <v>0</v>
      </c>
      <c r="M331" s="12">
        <v>0</v>
      </c>
    </row>
    <row r="332" spans="1:13" x14ac:dyDescent="0.35">
      <c r="A332" s="10" t="str">
        <f>B177&amp;C322&amp;D332</f>
        <v>DISTRIBUCION VOLUMEN X CRITERIO (kg ó litros)Total Aperitivos2-5MIL</v>
      </c>
      <c r="B332" s="10">
        <v>0</v>
      </c>
      <c r="C332" s="10">
        <v>0</v>
      </c>
      <c r="D332" s="12" t="s">
        <v>10</v>
      </c>
      <c r="E332" s="12">
        <v>6.6492046926393655</v>
      </c>
      <c r="F332" s="12">
        <v>7.5563841505504463</v>
      </c>
      <c r="G332" s="12">
        <v>5.5803693139041624</v>
      </c>
      <c r="H332" s="12">
        <v>5.7079489083199793</v>
      </c>
      <c r="I332" s="12">
        <v>0</v>
      </c>
      <c r="J332" s="12">
        <v>0</v>
      </c>
      <c r="K332" s="12">
        <v>0</v>
      </c>
      <c r="L332" s="12">
        <v>0</v>
      </c>
      <c r="M332" s="12">
        <v>0</v>
      </c>
    </row>
    <row r="333" spans="1:13" x14ac:dyDescent="0.35">
      <c r="A333" s="10" t="str">
        <f>B177&amp;C322&amp;D333</f>
        <v>DISTRIBUCION VOLUMEN X CRITERIO (kg ó litros)Total Aperitivos5-10MIL</v>
      </c>
      <c r="B333" s="10">
        <v>0</v>
      </c>
      <c r="C333" s="10">
        <v>0</v>
      </c>
      <c r="D333" s="12" t="s">
        <v>11</v>
      </c>
      <c r="E333" s="12">
        <v>8.6093257802435712</v>
      </c>
      <c r="F333" s="12">
        <v>6.5634902164002735</v>
      </c>
      <c r="G333" s="12">
        <v>6.0614655072130939</v>
      </c>
      <c r="H333" s="12">
        <v>6.8527058680900144</v>
      </c>
      <c r="I333" s="12">
        <v>0</v>
      </c>
      <c r="J333" s="12">
        <v>0</v>
      </c>
      <c r="K333" s="12">
        <v>0</v>
      </c>
      <c r="L333" s="12">
        <v>0</v>
      </c>
      <c r="M333" s="12">
        <v>0</v>
      </c>
    </row>
    <row r="334" spans="1:13" x14ac:dyDescent="0.35">
      <c r="A334" s="10" t="str">
        <f>B177&amp;C322&amp;D334</f>
        <v>DISTRIBUCION VOLUMEN X CRITERIO (kg ó litros)Total Aperitivos10-30MIL</v>
      </c>
      <c r="B334" s="10">
        <v>0</v>
      </c>
      <c r="C334" s="10">
        <v>0</v>
      </c>
      <c r="D334" s="12" t="s">
        <v>12</v>
      </c>
      <c r="E334" s="12">
        <v>20.716151280702562</v>
      </c>
      <c r="F334" s="12">
        <v>20.498579078005697</v>
      </c>
      <c r="G334" s="12">
        <v>22.021151129665629</v>
      </c>
      <c r="H334" s="12">
        <v>23.972995523492568</v>
      </c>
      <c r="I334" s="12">
        <v>0</v>
      </c>
      <c r="J334" s="12">
        <v>0</v>
      </c>
      <c r="K334" s="12">
        <v>0</v>
      </c>
      <c r="L334" s="12">
        <v>0</v>
      </c>
      <c r="M334" s="12">
        <v>0</v>
      </c>
    </row>
    <row r="335" spans="1:13" x14ac:dyDescent="0.35">
      <c r="A335" s="10" t="str">
        <f>B177&amp;C322&amp;D335</f>
        <v>DISTRIBUCION VOLUMEN X CRITERIO (kg ó litros)Total Aperitivos30-100MIL</v>
      </c>
      <c r="B335" s="10">
        <v>0</v>
      </c>
      <c r="C335" s="10">
        <v>0</v>
      </c>
      <c r="D335" s="12" t="s">
        <v>13</v>
      </c>
      <c r="E335" s="12">
        <v>19.92410815987148</v>
      </c>
      <c r="F335" s="12">
        <v>20.819917300551193</v>
      </c>
      <c r="G335" s="12">
        <v>23.312493758002681</v>
      </c>
      <c r="H335" s="12">
        <v>20.178163688304547</v>
      </c>
      <c r="I335" s="12">
        <v>0</v>
      </c>
      <c r="J335" s="12">
        <v>0</v>
      </c>
      <c r="K335" s="12">
        <v>0</v>
      </c>
      <c r="L335" s="12">
        <v>0</v>
      </c>
      <c r="M335" s="12">
        <v>0</v>
      </c>
    </row>
    <row r="336" spans="1:13" x14ac:dyDescent="0.35">
      <c r="A336" s="10" t="str">
        <f>B177&amp;C322&amp;D336</f>
        <v>DISTRIBUCION VOLUMEN X CRITERIO (kg ó litros)Total Aperitivos100-200MIL</v>
      </c>
      <c r="B336" s="10">
        <v>0</v>
      </c>
      <c r="C336" s="10">
        <v>0</v>
      </c>
      <c r="D336" s="12" t="s">
        <v>14</v>
      </c>
      <c r="E336" s="12">
        <v>8.5461289102407019</v>
      </c>
      <c r="F336" s="12">
        <v>7.8647321602796039</v>
      </c>
      <c r="G336" s="12">
        <v>8.9872959449953527</v>
      </c>
      <c r="H336" s="12">
        <v>8.1517990878697439</v>
      </c>
      <c r="I336" s="12">
        <v>0</v>
      </c>
      <c r="J336" s="12">
        <v>0</v>
      </c>
      <c r="K336" s="12">
        <v>0</v>
      </c>
      <c r="L336" s="12">
        <v>0</v>
      </c>
      <c r="M336" s="12">
        <v>0</v>
      </c>
    </row>
    <row r="337" spans="1:13" x14ac:dyDescent="0.35">
      <c r="A337" s="10" t="str">
        <f>B177&amp;C322&amp;D337</f>
        <v>DISTRIBUCION VOLUMEN X CRITERIO (kg ó litros)Total Aperitivos200-500MIL</v>
      </c>
      <c r="B337" s="10">
        <v>0</v>
      </c>
      <c r="C337" s="10">
        <v>0</v>
      </c>
      <c r="D337" s="12" t="s">
        <v>15</v>
      </c>
      <c r="E337" s="12">
        <v>11.777336252451065</v>
      </c>
      <c r="F337" s="12">
        <v>13.072140140590163</v>
      </c>
      <c r="G337" s="12">
        <v>11.978355345797565</v>
      </c>
      <c r="H337" s="12">
        <v>13.705393372389803</v>
      </c>
      <c r="I337" s="12">
        <v>0</v>
      </c>
      <c r="J337" s="12">
        <v>0</v>
      </c>
      <c r="K337" s="12">
        <v>0</v>
      </c>
      <c r="L337" s="12">
        <v>0</v>
      </c>
      <c r="M337" s="12">
        <v>0</v>
      </c>
    </row>
    <row r="338" spans="1:13" x14ac:dyDescent="0.35">
      <c r="A338" s="10" t="str">
        <f>B177&amp;C322&amp;D338</f>
        <v>DISTRIBUCION VOLUMEN X CRITERIO (kg ó litros)Total Aperitivos&gt;500MIL</v>
      </c>
      <c r="B338" s="10">
        <v>0</v>
      </c>
      <c r="C338" s="10">
        <v>0</v>
      </c>
      <c r="D338" s="12" t="s">
        <v>16</v>
      </c>
      <c r="E338" s="12">
        <v>17.558443584241289</v>
      </c>
      <c r="F338" s="12">
        <v>15.468823451924916</v>
      </c>
      <c r="G338" s="12">
        <v>14.945267615583283</v>
      </c>
      <c r="H338" s="12">
        <v>14.700743330463736</v>
      </c>
      <c r="I338" s="12">
        <v>0</v>
      </c>
      <c r="J338" s="12">
        <v>0</v>
      </c>
      <c r="K338" s="12">
        <v>0</v>
      </c>
      <c r="L338" s="12">
        <v>0</v>
      </c>
      <c r="M338" s="12">
        <v>0</v>
      </c>
    </row>
    <row r="339" spans="1:13" x14ac:dyDescent="0.35">
      <c r="A339" s="10" t="str">
        <f>B177&amp;C322&amp;D339</f>
        <v>DISTRIBUCION VOLUMEN X CRITERIO (kg ó litros)Total AperitivosDE 15 A 19 AÑOS</v>
      </c>
      <c r="B339" s="10">
        <v>0</v>
      </c>
      <c r="C339" s="10">
        <v>0</v>
      </c>
      <c r="D339" s="12" t="s">
        <v>39</v>
      </c>
      <c r="E339" s="12">
        <v>8.3395419787790033</v>
      </c>
      <c r="F339" s="12">
        <v>8.6974250727993745</v>
      </c>
      <c r="G339" s="12">
        <v>6.6539735816068619</v>
      </c>
      <c r="H339" s="12">
        <v>5.4336101124741703</v>
      </c>
      <c r="I339" s="12">
        <v>0</v>
      </c>
      <c r="J339" s="12">
        <v>0</v>
      </c>
      <c r="K339" s="12">
        <v>0</v>
      </c>
      <c r="L339" s="12">
        <v>0</v>
      </c>
      <c r="M339" s="12">
        <v>0</v>
      </c>
    </row>
    <row r="340" spans="1:13" x14ac:dyDescent="0.35">
      <c r="A340" s="10" t="str">
        <f>B177&amp;C322&amp;D340</f>
        <v>DISTRIBUCION VOLUMEN X CRITERIO (kg ó litros)Total AperitivosDE 20 A 24 AÑOS</v>
      </c>
      <c r="B340" s="10">
        <v>0</v>
      </c>
      <c r="C340" s="10">
        <v>0</v>
      </c>
      <c r="D340" s="12" t="s">
        <v>40</v>
      </c>
      <c r="E340" s="12">
        <v>5.4109143854082564</v>
      </c>
      <c r="F340" s="12">
        <v>6.4385024512439619</v>
      </c>
      <c r="G340" s="12">
        <v>6.8825162780489491</v>
      </c>
      <c r="H340" s="12">
        <v>4.373373226165703</v>
      </c>
      <c r="I340" s="12">
        <v>0</v>
      </c>
      <c r="J340" s="12">
        <v>0</v>
      </c>
      <c r="K340" s="12">
        <v>0</v>
      </c>
      <c r="L340" s="12">
        <v>0</v>
      </c>
      <c r="M340" s="12">
        <v>0</v>
      </c>
    </row>
    <row r="341" spans="1:13" x14ac:dyDescent="0.35">
      <c r="A341" s="10" t="str">
        <f>B177&amp;C322&amp;D341</f>
        <v>DISTRIBUCION VOLUMEN X CRITERIO (kg ó litros)Total AperitivosDE 25 A 34 AÑOS</v>
      </c>
      <c r="B341" s="10">
        <v>0</v>
      </c>
      <c r="C341" s="10">
        <v>0</v>
      </c>
      <c r="D341" s="12" t="s">
        <v>41</v>
      </c>
      <c r="E341" s="12">
        <v>10.503793070966209</v>
      </c>
      <c r="F341" s="12">
        <v>10.493444368268317</v>
      </c>
      <c r="G341" s="12">
        <v>9.3536263988713024</v>
      </c>
      <c r="H341" s="12">
        <v>11.221044794987826</v>
      </c>
      <c r="I341" s="12">
        <v>0</v>
      </c>
      <c r="J341" s="12">
        <v>0</v>
      </c>
      <c r="K341" s="12">
        <v>0</v>
      </c>
      <c r="L341" s="12">
        <v>0</v>
      </c>
      <c r="M341" s="12">
        <v>0</v>
      </c>
    </row>
    <row r="342" spans="1:13" x14ac:dyDescent="0.35">
      <c r="A342" s="10" t="str">
        <f>B177&amp;C322&amp;D342</f>
        <v>DISTRIBUCION VOLUMEN X CRITERIO (kg ó litros)Total AperitivosDE 35 A 49 AÑOS</v>
      </c>
      <c r="B342" s="10">
        <v>0</v>
      </c>
      <c r="C342" s="10">
        <v>0</v>
      </c>
      <c r="D342" s="12" t="s">
        <v>42</v>
      </c>
      <c r="E342" s="12">
        <v>29.513447152447348</v>
      </c>
      <c r="F342" s="12">
        <v>25.835400619455406</v>
      </c>
      <c r="G342" s="12">
        <v>26.676066099646956</v>
      </c>
      <c r="H342" s="12">
        <v>28.167794868091406</v>
      </c>
      <c r="I342" s="12">
        <v>0</v>
      </c>
      <c r="J342" s="12">
        <v>0</v>
      </c>
      <c r="K342" s="12">
        <v>0</v>
      </c>
      <c r="L342" s="12">
        <v>0</v>
      </c>
      <c r="M342" s="12">
        <v>0</v>
      </c>
    </row>
    <row r="343" spans="1:13" x14ac:dyDescent="0.35">
      <c r="A343" s="10" t="str">
        <f>B177&amp;C322&amp;D343</f>
        <v>DISTRIBUCION VOLUMEN X CRITERIO (kg ó litros)Total AperitivosDE 50 A 59 AÑOS</v>
      </c>
      <c r="B343" s="10">
        <v>0</v>
      </c>
      <c r="C343" s="10">
        <v>0</v>
      </c>
      <c r="D343" s="12" t="s">
        <v>43</v>
      </c>
      <c r="E343" s="12">
        <v>22.072573791494111</v>
      </c>
      <c r="F343" s="12">
        <v>20.626790771521065</v>
      </c>
      <c r="G343" s="12">
        <v>24.078502538618661</v>
      </c>
      <c r="H343" s="12">
        <v>21.477638548503027</v>
      </c>
      <c r="I343" s="12">
        <v>0</v>
      </c>
      <c r="J343" s="12">
        <v>0</v>
      </c>
      <c r="K343" s="12">
        <v>0</v>
      </c>
      <c r="L343" s="12">
        <v>0</v>
      </c>
      <c r="M343" s="12">
        <v>0</v>
      </c>
    </row>
    <row r="344" spans="1:13" x14ac:dyDescent="0.35">
      <c r="A344" s="10" t="str">
        <f>B177&amp;C322&amp;D344</f>
        <v>DISTRIBUCION VOLUMEN X CRITERIO (kg ó litros)Total AperitivosDE 60 A 75 AÑOS</v>
      </c>
      <c r="B344" s="10">
        <v>0</v>
      </c>
      <c r="C344" s="10">
        <v>0</v>
      </c>
      <c r="D344" s="12" t="s">
        <v>44</v>
      </c>
      <c r="E344" s="12">
        <v>24.159727558463914</v>
      </c>
      <c r="F344" s="12">
        <v>27.908440191547147</v>
      </c>
      <c r="G344" s="12">
        <v>26.355317088401129</v>
      </c>
      <c r="H344" s="12">
        <v>29.326541374157088</v>
      </c>
      <c r="I344" s="12">
        <v>0</v>
      </c>
      <c r="J344" s="12">
        <v>0</v>
      </c>
      <c r="K344" s="12">
        <v>0</v>
      </c>
      <c r="L344" s="12">
        <v>0</v>
      </c>
      <c r="M344" s="12">
        <v>0</v>
      </c>
    </row>
    <row r="345" spans="1:13" x14ac:dyDescent="0.35">
      <c r="A345" s="10" t="str">
        <f>B177&amp;C322&amp;D345</f>
        <v>DISTRIBUCION VOLUMEN X CRITERIO (kg ó litros)Total AperitivosALTA Y MEDIA ALTA</v>
      </c>
      <c r="B345" s="10">
        <v>0</v>
      </c>
      <c r="C345" s="10">
        <v>0</v>
      </c>
      <c r="D345" s="12" t="s">
        <v>17</v>
      </c>
      <c r="E345" s="12">
        <v>16.84067170034929</v>
      </c>
      <c r="F345" s="12">
        <v>17.264739555192016</v>
      </c>
      <c r="G345" s="12">
        <v>15.340709921255167</v>
      </c>
      <c r="H345" s="12">
        <v>17.204868574873327</v>
      </c>
      <c r="I345" s="12">
        <v>0</v>
      </c>
      <c r="J345" s="12">
        <v>0</v>
      </c>
      <c r="K345" s="12">
        <v>0</v>
      </c>
      <c r="L345" s="12">
        <v>0</v>
      </c>
      <c r="M345" s="12">
        <v>0</v>
      </c>
    </row>
    <row r="346" spans="1:13" x14ac:dyDescent="0.35">
      <c r="A346" s="10" t="str">
        <f>B177&amp;C322&amp;D346</f>
        <v>DISTRIBUCION VOLUMEN X CRITERIO (kg ó litros)Total AperitivosMEDIA</v>
      </c>
      <c r="B346" s="10">
        <v>0</v>
      </c>
      <c r="C346" s="10">
        <v>0</v>
      </c>
      <c r="D346" s="12" t="s">
        <v>18</v>
      </c>
      <c r="E346" s="12">
        <v>36.141662254202593</v>
      </c>
      <c r="F346" s="12">
        <v>36.384776322796249</v>
      </c>
      <c r="G346" s="12">
        <v>36.550582667078771</v>
      </c>
      <c r="H346" s="12">
        <v>37.475657231892754</v>
      </c>
      <c r="I346" s="12">
        <v>0</v>
      </c>
      <c r="J346" s="12">
        <v>0</v>
      </c>
      <c r="K346" s="12">
        <v>0</v>
      </c>
      <c r="L346" s="12">
        <v>0</v>
      </c>
      <c r="M346" s="12">
        <v>0</v>
      </c>
    </row>
    <row r="347" spans="1:13" x14ac:dyDescent="0.35">
      <c r="A347" s="10" t="str">
        <f>B177&amp;C322&amp;D347</f>
        <v>DISTRIBUCION VOLUMEN X CRITERIO (kg ó litros)Total AperitivosMEDIA BAJA</v>
      </c>
      <c r="B347" s="10">
        <v>0</v>
      </c>
      <c r="C347" s="10">
        <v>0</v>
      </c>
      <c r="D347" s="12" t="s">
        <v>19</v>
      </c>
      <c r="E347" s="12">
        <v>26.349781706382853</v>
      </c>
      <c r="F347" s="12">
        <v>22.304798770454212</v>
      </c>
      <c r="G347" s="12">
        <v>23.686203366813835</v>
      </c>
      <c r="H347" s="12">
        <v>22.836781011142921</v>
      </c>
      <c r="I347" s="12">
        <v>0</v>
      </c>
      <c r="J347" s="12">
        <v>0</v>
      </c>
      <c r="K347" s="12">
        <v>0</v>
      </c>
      <c r="L347" s="12">
        <v>0</v>
      </c>
      <c r="M347" s="12">
        <v>0</v>
      </c>
    </row>
    <row r="348" spans="1:13" x14ac:dyDescent="0.35">
      <c r="A348" s="10" t="str">
        <f>B177&amp;C322&amp;D348</f>
        <v>DISTRIBUCION VOLUMEN X CRITERIO (kg ó litros)Total AperitivosBAJA</v>
      </c>
      <c r="B348" s="10">
        <v>0</v>
      </c>
      <c r="C348" s="10">
        <v>0</v>
      </c>
      <c r="D348" s="12" t="s">
        <v>20</v>
      </c>
      <c r="E348" s="12">
        <v>20.667882677019371</v>
      </c>
      <c r="F348" s="12">
        <v>24.045687319249737</v>
      </c>
      <c r="G348" s="12">
        <v>24.422507326373935</v>
      </c>
      <c r="H348" s="12">
        <v>22.482696232362194</v>
      </c>
      <c r="I348" s="12">
        <v>0</v>
      </c>
      <c r="J348" s="12">
        <v>0</v>
      </c>
      <c r="K348" s="12">
        <v>0</v>
      </c>
      <c r="L348" s="12">
        <v>0</v>
      </c>
      <c r="M348" s="12">
        <v>0</v>
      </c>
    </row>
    <row r="349" spans="1:13" x14ac:dyDescent="0.35">
      <c r="A349" s="10" t="str">
        <f>B177&amp;C322&amp;D349</f>
        <v>DISTRIBUCION VOLUMEN X CRITERIO (kg ó litros)Total AperitivosHOMBRE</v>
      </c>
      <c r="B349" s="10">
        <v>0</v>
      </c>
      <c r="C349" s="10">
        <v>0</v>
      </c>
      <c r="D349" s="12" t="s">
        <v>21</v>
      </c>
      <c r="E349" s="12">
        <v>37.592494063594046</v>
      </c>
      <c r="F349" s="12">
        <v>40.181008589777512</v>
      </c>
      <c r="G349" s="12">
        <v>37.265692557912516</v>
      </c>
      <c r="H349" s="12">
        <v>37.864678388279906</v>
      </c>
      <c r="I349" s="12">
        <v>0</v>
      </c>
      <c r="J349" s="12">
        <v>0</v>
      </c>
      <c r="K349" s="12">
        <v>0</v>
      </c>
      <c r="L349" s="12">
        <v>0</v>
      </c>
      <c r="M349" s="12">
        <v>0</v>
      </c>
    </row>
    <row r="350" spans="1:13" x14ac:dyDescent="0.35">
      <c r="A350" s="10" t="str">
        <f>B177&amp;C322&amp;D350</f>
        <v>DISTRIBUCION VOLUMEN X CRITERIO (kg ó litros)Total AperitivosMUJER</v>
      </c>
      <c r="B350" s="10">
        <v>0</v>
      </c>
      <c r="C350" s="10">
        <v>0</v>
      </c>
      <c r="D350" s="12" t="s">
        <v>22</v>
      </c>
      <c r="E350" s="12">
        <v>62.407502601705353</v>
      </c>
      <c r="F350" s="12">
        <v>59.818992414772154</v>
      </c>
      <c r="G350" s="12">
        <v>62.734307650868594</v>
      </c>
      <c r="H350" s="12">
        <v>62.135323664645739</v>
      </c>
      <c r="I350" s="12">
        <v>0</v>
      </c>
      <c r="J350" s="12">
        <v>0</v>
      </c>
      <c r="K350" s="12">
        <v>0</v>
      </c>
      <c r="L350" s="12">
        <v>0</v>
      </c>
      <c r="M350" s="12">
        <v>0</v>
      </c>
    </row>
    <row r="351" spans="1:13" x14ac:dyDescent="0.35">
      <c r="A351" s="10" t="str">
        <f>B351&amp;C351&amp;D351</f>
        <v>CONSUMO PER CAPITA (kg ó litros por individuo)TotalAlimentacionT.ESPAÑA</v>
      </c>
      <c r="B351" s="10" t="s">
        <v>103</v>
      </c>
      <c r="C351" s="10" t="s">
        <v>157</v>
      </c>
      <c r="D351" s="12" t="s">
        <v>36</v>
      </c>
      <c r="E351" s="12">
        <v>147.99862445460084</v>
      </c>
      <c r="F351" s="12">
        <v>96.912759548564608</v>
      </c>
      <c r="G351" s="12">
        <v>108.6199327875711</v>
      </c>
      <c r="H351" s="12">
        <v>115.02546261174464</v>
      </c>
      <c r="I351" s="12">
        <v>0</v>
      </c>
      <c r="J351" s="12">
        <v>0</v>
      </c>
      <c r="K351" s="12">
        <v>0</v>
      </c>
      <c r="L351" s="12">
        <v>0</v>
      </c>
      <c r="M351" s="12">
        <v>0</v>
      </c>
    </row>
    <row r="352" spans="1:13" x14ac:dyDescent="0.35">
      <c r="A352" s="10" t="str">
        <f>B351&amp;C351&amp;D352</f>
        <v>CONSUMO PER CAPITA (kg ó litros por individuo)TotalAlimentacionBCN AM</v>
      </c>
      <c r="B352" s="10">
        <v>0</v>
      </c>
      <c r="C352" s="10">
        <v>0</v>
      </c>
      <c r="D352" s="12" t="s">
        <v>1</v>
      </c>
      <c r="E352" s="12">
        <v>144.27279074862932</v>
      </c>
      <c r="F352" s="12">
        <v>85.416154633677465</v>
      </c>
      <c r="G352" s="12">
        <v>101.24327885162153</v>
      </c>
      <c r="H352" s="12">
        <v>109.67292443481051</v>
      </c>
      <c r="I352" s="12">
        <v>0</v>
      </c>
      <c r="J352" s="12">
        <v>0</v>
      </c>
      <c r="K352" s="12">
        <v>0</v>
      </c>
      <c r="L352" s="12">
        <v>0</v>
      </c>
      <c r="M352" s="12">
        <v>0</v>
      </c>
    </row>
    <row r="353" spans="1:13" x14ac:dyDescent="0.35">
      <c r="A353" s="10" t="str">
        <f>B351&amp;C351&amp;D353</f>
        <v>CONSUMO PER CAPITA (kg ó litros por individuo)TotalAlimentacionREST.CAT ARAGON</v>
      </c>
      <c r="B353" s="10">
        <v>0</v>
      </c>
      <c r="C353" s="10">
        <v>0</v>
      </c>
      <c r="D353" s="12" t="s">
        <v>2</v>
      </c>
      <c r="E353" s="12">
        <v>149.67604544659227</v>
      </c>
      <c r="F353" s="12">
        <v>83.440549706593274</v>
      </c>
      <c r="G353" s="12">
        <v>97.686124412734074</v>
      </c>
      <c r="H353" s="12">
        <v>104.0786911277948</v>
      </c>
      <c r="I353" s="12">
        <v>0</v>
      </c>
      <c r="J353" s="12">
        <v>0</v>
      </c>
      <c r="K353" s="12">
        <v>0</v>
      </c>
      <c r="L353" s="12">
        <v>0</v>
      </c>
      <c r="M353" s="12">
        <v>0</v>
      </c>
    </row>
    <row r="354" spans="1:13" x14ac:dyDescent="0.35">
      <c r="A354" s="10" t="str">
        <f>B351&amp;C351&amp;D354</f>
        <v>CONSUMO PER CAPITA (kg ó litros por individuo)TotalAlimentacionLEVANTE</v>
      </c>
      <c r="B354" s="10">
        <v>0</v>
      </c>
      <c r="C354" s="10">
        <v>0</v>
      </c>
      <c r="D354" s="12" t="s">
        <v>3</v>
      </c>
      <c r="E354" s="12">
        <v>157.47660604839237</v>
      </c>
      <c r="F354" s="12">
        <v>100.70875920237512</v>
      </c>
      <c r="G354" s="12">
        <v>111.63271696182744</v>
      </c>
      <c r="H354" s="12">
        <v>113.7737297634059</v>
      </c>
      <c r="I354" s="12">
        <v>0</v>
      </c>
      <c r="J354" s="12">
        <v>0</v>
      </c>
      <c r="K354" s="12">
        <v>0</v>
      </c>
      <c r="L354" s="12">
        <v>0</v>
      </c>
      <c r="M354" s="12">
        <v>0</v>
      </c>
    </row>
    <row r="355" spans="1:13" x14ac:dyDescent="0.35">
      <c r="A355" s="10" t="str">
        <f>B351&amp;C351&amp;D355</f>
        <v>CONSUMO PER CAPITA (kg ó litros por individuo)TotalAlimentacionANDALUCIA</v>
      </c>
      <c r="B355" s="10">
        <v>0</v>
      </c>
      <c r="C355" s="10">
        <v>0</v>
      </c>
      <c r="D355" s="12" t="s">
        <v>4</v>
      </c>
      <c r="E355" s="12">
        <v>146.17198958863361</v>
      </c>
      <c r="F355" s="12">
        <v>102.33908423515331</v>
      </c>
      <c r="G355" s="12">
        <v>108.85334628432426</v>
      </c>
      <c r="H355" s="12">
        <v>115.49215384741132</v>
      </c>
      <c r="I355" s="12">
        <v>0</v>
      </c>
      <c r="J355" s="12">
        <v>0</v>
      </c>
      <c r="K355" s="12">
        <v>0</v>
      </c>
      <c r="L355" s="12">
        <v>0</v>
      </c>
      <c r="M355" s="12">
        <v>0</v>
      </c>
    </row>
    <row r="356" spans="1:13" x14ac:dyDescent="0.35">
      <c r="A356" s="10" t="str">
        <f>B351&amp;C351&amp;D356</f>
        <v>CONSUMO PER CAPITA (kg ó litros por individuo)TotalAlimentacionMDD AM</v>
      </c>
      <c r="B356" s="10">
        <v>0</v>
      </c>
      <c r="C356" s="10">
        <v>0</v>
      </c>
      <c r="D356" s="12" t="s">
        <v>5</v>
      </c>
      <c r="E356" s="12">
        <v>150.95474813248225</v>
      </c>
      <c r="F356" s="12">
        <v>106.3090180665655</v>
      </c>
      <c r="G356" s="12">
        <v>124.95202809443153</v>
      </c>
      <c r="H356" s="12">
        <v>132.49334902708745</v>
      </c>
      <c r="I356" s="12">
        <v>0</v>
      </c>
      <c r="J356" s="12">
        <v>0</v>
      </c>
      <c r="K356" s="12">
        <v>0</v>
      </c>
      <c r="L356" s="12">
        <v>0</v>
      </c>
      <c r="M356" s="12">
        <v>0</v>
      </c>
    </row>
    <row r="357" spans="1:13" x14ac:dyDescent="0.35">
      <c r="A357" s="10" t="str">
        <f>B351&amp;C351&amp;D357</f>
        <v>CONSUMO PER CAPITA (kg ó litros por individuo)TotalAlimentacionRTO CENTRO</v>
      </c>
      <c r="B357" s="10">
        <v>0</v>
      </c>
      <c r="C357" s="10">
        <v>0</v>
      </c>
      <c r="D357" s="12" t="s">
        <v>6</v>
      </c>
      <c r="E357" s="12">
        <v>141.2948854785771</v>
      </c>
      <c r="F357" s="12">
        <v>100.57955683058935</v>
      </c>
      <c r="G357" s="12">
        <v>110.48614091867194</v>
      </c>
      <c r="H357" s="12">
        <v>110.69766149419615</v>
      </c>
      <c r="I357" s="12">
        <v>0</v>
      </c>
      <c r="J357" s="12">
        <v>0</v>
      </c>
      <c r="K357" s="12">
        <v>0</v>
      </c>
      <c r="L357" s="12">
        <v>0</v>
      </c>
      <c r="M357" s="12">
        <v>0</v>
      </c>
    </row>
    <row r="358" spans="1:13" x14ac:dyDescent="0.35">
      <c r="A358" s="10" t="str">
        <f>B351&amp;C351&amp;D358</f>
        <v>CONSUMO PER CAPITA (kg ó litros por individuo)TotalAlimentacionNORTE-CENTRO</v>
      </c>
      <c r="B358" s="10">
        <v>0</v>
      </c>
      <c r="C358" s="10">
        <v>0</v>
      </c>
      <c r="D358" s="12" t="s">
        <v>7</v>
      </c>
      <c r="E358" s="12">
        <v>140.77133767615103</v>
      </c>
      <c r="F358" s="12">
        <v>92.438030201474817</v>
      </c>
      <c r="G358" s="12">
        <v>108.6155622526726</v>
      </c>
      <c r="H358" s="12">
        <v>114.20566364505179</v>
      </c>
      <c r="I358" s="12">
        <v>0</v>
      </c>
      <c r="J358" s="12">
        <v>0</v>
      </c>
      <c r="K358" s="12">
        <v>0</v>
      </c>
      <c r="L358" s="12">
        <v>0</v>
      </c>
      <c r="M358" s="12">
        <v>0</v>
      </c>
    </row>
    <row r="359" spans="1:13" x14ac:dyDescent="0.35">
      <c r="A359" s="10" t="str">
        <f>B351&amp;C351&amp;D359</f>
        <v>CONSUMO PER CAPITA (kg ó litros por individuo)TotalAlimentacionNOROESTE</v>
      </c>
      <c r="B359" s="10">
        <v>0</v>
      </c>
      <c r="C359" s="10">
        <v>0</v>
      </c>
      <c r="D359" s="12" t="s">
        <v>8</v>
      </c>
      <c r="E359" s="12">
        <v>147.65638505959976</v>
      </c>
      <c r="F359" s="12">
        <v>96.137896725984703</v>
      </c>
      <c r="G359" s="12">
        <v>99.997062906936875</v>
      </c>
      <c r="H359" s="12">
        <v>116.6123679605849</v>
      </c>
      <c r="I359" s="12">
        <v>0</v>
      </c>
      <c r="J359" s="12">
        <v>0</v>
      </c>
      <c r="K359" s="12">
        <v>0</v>
      </c>
      <c r="L359" s="12">
        <v>0</v>
      </c>
      <c r="M359" s="12">
        <v>0</v>
      </c>
    </row>
    <row r="360" spans="1:13" x14ac:dyDescent="0.35">
      <c r="A360" s="10" t="str">
        <f>B351&amp;C351&amp;D360</f>
        <v>CONSUMO PER CAPITA (kg ó litros por individuo)TotalAlimentacion&lt;2MIL</v>
      </c>
      <c r="B360" s="10">
        <v>0</v>
      </c>
      <c r="C360" s="10">
        <v>0</v>
      </c>
      <c r="D360" s="12" t="s">
        <v>9</v>
      </c>
      <c r="E360" s="13">
        <v>126.1292122299206</v>
      </c>
      <c r="F360" s="12">
        <v>86.903723988587828</v>
      </c>
      <c r="G360" s="12">
        <v>83.617180617875292</v>
      </c>
      <c r="H360" s="12">
        <v>87.302859970430788</v>
      </c>
      <c r="I360" s="12">
        <v>0</v>
      </c>
      <c r="J360" s="12">
        <v>0</v>
      </c>
      <c r="K360" s="12">
        <v>0</v>
      </c>
      <c r="L360" s="12">
        <v>0</v>
      </c>
      <c r="M360" s="12">
        <v>0</v>
      </c>
    </row>
    <row r="361" spans="1:13" x14ac:dyDescent="0.35">
      <c r="A361" s="10" t="str">
        <f>B351&amp;C351&amp;D361</f>
        <v>CONSUMO PER CAPITA (kg ó litros por individuo)TotalAlimentacion2-5MIL</v>
      </c>
      <c r="B361" s="10">
        <v>0</v>
      </c>
      <c r="C361" s="10">
        <v>0</v>
      </c>
      <c r="D361" s="12" t="s">
        <v>10</v>
      </c>
      <c r="E361" s="12">
        <v>116.73564908310072</v>
      </c>
      <c r="F361" s="12">
        <v>69.930090464387078</v>
      </c>
      <c r="G361" s="12">
        <v>84.260360310534082</v>
      </c>
      <c r="H361" s="12">
        <v>98.632683452928887</v>
      </c>
      <c r="I361" s="12">
        <v>0</v>
      </c>
      <c r="J361" s="12">
        <v>0</v>
      </c>
      <c r="K361" s="12">
        <v>0</v>
      </c>
      <c r="L361" s="12">
        <v>0</v>
      </c>
      <c r="M361" s="12">
        <v>0</v>
      </c>
    </row>
    <row r="362" spans="1:13" x14ac:dyDescent="0.35">
      <c r="A362" s="10" t="str">
        <f>B351&amp;C351&amp;D362</f>
        <v>CONSUMO PER CAPITA (kg ó litros por individuo)TotalAlimentacion5-10MIL</v>
      </c>
      <c r="B362" s="10">
        <v>0</v>
      </c>
      <c r="C362" s="10">
        <v>0</v>
      </c>
      <c r="D362" s="12" t="s">
        <v>11</v>
      </c>
      <c r="E362" s="12">
        <v>137.6930734530267</v>
      </c>
      <c r="F362" s="12">
        <v>77.421802748676527</v>
      </c>
      <c r="G362" s="12">
        <v>103.29538241862132</v>
      </c>
      <c r="H362" s="12">
        <v>109.93251903329261</v>
      </c>
      <c r="I362" s="12">
        <v>0</v>
      </c>
      <c r="J362" s="12">
        <v>0</v>
      </c>
      <c r="K362" s="12">
        <v>0</v>
      </c>
      <c r="L362" s="12">
        <v>0</v>
      </c>
      <c r="M362" s="12">
        <v>0</v>
      </c>
    </row>
    <row r="363" spans="1:13" x14ac:dyDescent="0.35">
      <c r="A363" s="10" t="str">
        <f>B351&amp;C351&amp;D363</f>
        <v>CONSUMO PER CAPITA (kg ó litros por individuo)TotalAlimentacion10-30MIL</v>
      </c>
      <c r="B363" s="10">
        <v>0</v>
      </c>
      <c r="C363" s="10">
        <v>0</v>
      </c>
      <c r="D363" s="12" t="s">
        <v>12</v>
      </c>
      <c r="E363" s="12">
        <v>155.68145493197244</v>
      </c>
      <c r="F363" s="12">
        <v>96.281390678874132</v>
      </c>
      <c r="G363" s="12">
        <v>109.18408025565924</v>
      </c>
      <c r="H363" s="12">
        <v>109.20947761001089</v>
      </c>
      <c r="I363" s="12">
        <v>0</v>
      </c>
      <c r="J363" s="12">
        <v>0</v>
      </c>
      <c r="K363" s="12">
        <v>0</v>
      </c>
      <c r="L363" s="12">
        <v>0</v>
      </c>
      <c r="M363" s="12">
        <v>0</v>
      </c>
    </row>
    <row r="364" spans="1:13" x14ac:dyDescent="0.35">
      <c r="A364" s="10" t="str">
        <f>B351&amp;C351&amp;D364</f>
        <v>CONSUMO PER CAPITA (kg ó litros por individuo)TotalAlimentacion30-100MIL</v>
      </c>
      <c r="B364" s="10">
        <v>0</v>
      </c>
      <c r="C364" s="10">
        <v>0</v>
      </c>
      <c r="D364" s="12" t="s">
        <v>13</v>
      </c>
      <c r="E364" s="12">
        <v>152.42470651922409</v>
      </c>
      <c r="F364" s="12">
        <v>101.31551196903716</v>
      </c>
      <c r="G364" s="12">
        <v>110.43738300272059</v>
      </c>
      <c r="H364" s="12">
        <v>117.34968734133251</v>
      </c>
      <c r="I364" s="12">
        <v>0</v>
      </c>
      <c r="J364" s="12">
        <v>0</v>
      </c>
      <c r="K364" s="12">
        <v>0</v>
      </c>
      <c r="L364" s="12">
        <v>0</v>
      </c>
      <c r="M364" s="12">
        <v>0</v>
      </c>
    </row>
    <row r="365" spans="1:13" x14ac:dyDescent="0.35">
      <c r="A365" s="10" t="str">
        <f>B351&amp;C351&amp;D365</f>
        <v>CONSUMO PER CAPITA (kg ó litros por individuo)TotalAlimentacion100-200MIL</v>
      </c>
      <c r="B365" s="10">
        <v>0</v>
      </c>
      <c r="C365" s="10">
        <v>0</v>
      </c>
      <c r="D365" s="12" t="s">
        <v>14</v>
      </c>
      <c r="E365" s="12">
        <v>148.80080903518967</v>
      </c>
      <c r="F365" s="12">
        <v>100.17607588805991</v>
      </c>
      <c r="G365" s="12">
        <v>107.84999053293818</v>
      </c>
      <c r="H365" s="12">
        <v>114.95569344544211</v>
      </c>
      <c r="I365" s="12">
        <v>0</v>
      </c>
      <c r="J365" s="12">
        <v>0</v>
      </c>
      <c r="K365" s="12">
        <v>0</v>
      </c>
      <c r="L365" s="12">
        <v>0</v>
      </c>
      <c r="M365" s="12">
        <v>0</v>
      </c>
    </row>
    <row r="366" spans="1:13" x14ac:dyDescent="0.35">
      <c r="A366" s="10" t="str">
        <f>B351&amp;C351&amp;D366</f>
        <v>CONSUMO PER CAPITA (kg ó litros por individuo)TotalAlimentacion200-500MIL</v>
      </c>
      <c r="B366" s="10">
        <v>0</v>
      </c>
      <c r="C366" s="10">
        <v>0</v>
      </c>
      <c r="D366" s="12" t="s">
        <v>15</v>
      </c>
      <c r="E366" s="12">
        <v>156.64506076369801</v>
      </c>
      <c r="F366" s="12">
        <v>103.21347599715077</v>
      </c>
      <c r="G366" s="12">
        <v>113.37230377338722</v>
      </c>
      <c r="H366" s="12">
        <v>125.60897374734995</v>
      </c>
      <c r="I366" s="12">
        <v>0</v>
      </c>
      <c r="J366" s="12">
        <v>0</v>
      </c>
      <c r="K366" s="12">
        <v>0</v>
      </c>
      <c r="L366" s="12">
        <v>0</v>
      </c>
      <c r="M366" s="12">
        <v>0</v>
      </c>
    </row>
    <row r="367" spans="1:13" x14ac:dyDescent="0.35">
      <c r="A367" s="10" t="str">
        <f>B351&amp;C351&amp;D367</f>
        <v>CONSUMO PER CAPITA (kg ó litros por individuo)TotalAlimentacion&gt;500MIL</v>
      </c>
      <c r="B367" s="10">
        <v>0</v>
      </c>
      <c r="C367" s="10">
        <v>0</v>
      </c>
      <c r="D367" s="12" t="s">
        <v>16</v>
      </c>
      <c r="E367" s="12">
        <v>152.25843568330248</v>
      </c>
      <c r="F367" s="12">
        <v>108.92360475993225</v>
      </c>
      <c r="G367" s="12">
        <v>123.58076917819714</v>
      </c>
      <c r="H367" s="12">
        <v>129.29342146226614</v>
      </c>
      <c r="I367" s="12">
        <v>0</v>
      </c>
      <c r="J367" s="12">
        <v>0</v>
      </c>
      <c r="K367" s="12">
        <v>0</v>
      </c>
      <c r="L367" s="12">
        <v>0</v>
      </c>
      <c r="M367" s="12">
        <v>0</v>
      </c>
    </row>
    <row r="368" spans="1:13" x14ac:dyDescent="0.35">
      <c r="A368" s="10" t="str">
        <f>B351&amp;C351&amp;D368</f>
        <v>CONSUMO PER CAPITA (kg ó litros por individuo)TotalAlimentacionDE 15 A 19 AÑOS</v>
      </c>
      <c r="B368" s="10">
        <v>0</v>
      </c>
      <c r="C368" s="10">
        <v>0</v>
      </c>
      <c r="D368" s="12" t="s">
        <v>39</v>
      </c>
      <c r="E368" s="12">
        <v>49.748050199189819</v>
      </c>
      <c r="F368" s="12">
        <v>37.63664297605748</v>
      </c>
      <c r="G368" s="12">
        <v>42.508746498939608</v>
      </c>
      <c r="H368" s="12">
        <v>38.001206152925135</v>
      </c>
      <c r="I368" s="12">
        <v>0</v>
      </c>
      <c r="J368" s="12">
        <v>0</v>
      </c>
      <c r="K368" s="12">
        <v>0</v>
      </c>
      <c r="L368" s="12">
        <v>0</v>
      </c>
      <c r="M368" s="12">
        <v>0</v>
      </c>
    </row>
    <row r="369" spans="1:13" x14ac:dyDescent="0.35">
      <c r="A369" s="10" t="str">
        <f>B351&amp;C351&amp;D369</f>
        <v>CONSUMO PER CAPITA (kg ó litros por individuo)TotalAlimentacionDE 20 A 24 AÑOS</v>
      </c>
      <c r="B369" s="10">
        <v>0</v>
      </c>
      <c r="C369" s="10">
        <v>0</v>
      </c>
      <c r="D369" s="12" t="s">
        <v>40</v>
      </c>
      <c r="E369" s="12">
        <v>80.51329633091278</v>
      </c>
      <c r="F369" s="12">
        <v>62.285783221614032</v>
      </c>
      <c r="G369" s="12">
        <v>53.777497985176048</v>
      </c>
      <c r="H369" s="12">
        <v>45.903215688646988</v>
      </c>
      <c r="I369" s="12">
        <v>0</v>
      </c>
      <c r="J369" s="12">
        <v>0</v>
      </c>
      <c r="K369" s="12">
        <v>0</v>
      </c>
      <c r="L369" s="12">
        <v>0</v>
      </c>
      <c r="M369" s="12">
        <v>0</v>
      </c>
    </row>
    <row r="370" spans="1:13" x14ac:dyDescent="0.35">
      <c r="A370" s="10" t="str">
        <f>B351&amp;C351&amp;D370</f>
        <v>CONSUMO PER CAPITA (kg ó litros por individuo)TotalAlimentacionDE 25 A 34 AÑOS</v>
      </c>
      <c r="B370" s="10">
        <v>0</v>
      </c>
      <c r="C370" s="10">
        <v>0</v>
      </c>
      <c r="D370" s="12" t="s">
        <v>41</v>
      </c>
      <c r="E370" s="12">
        <v>97.696571135200585</v>
      </c>
      <c r="F370" s="12">
        <v>68.306530792087713</v>
      </c>
      <c r="G370" s="12">
        <v>74.084378167771277</v>
      </c>
      <c r="H370" s="12">
        <v>73.382352353954658</v>
      </c>
      <c r="I370" s="12">
        <v>0</v>
      </c>
      <c r="J370" s="12">
        <v>0</v>
      </c>
      <c r="K370" s="12">
        <v>0</v>
      </c>
      <c r="L370" s="12">
        <v>0</v>
      </c>
      <c r="M370" s="12">
        <v>0</v>
      </c>
    </row>
    <row r="371" spans="1:13" x14ac:dyDescent="0.35">
      <c r="A371" s="10" t="str">
        <f>B351&amp;C351&amp;D371</f>
        <v>CONSUMO PER CAPITA (kg ó litros por individuo)TotalAlimentacionDE 35 A 49 AÑOS</v>
      </c>
      <c r="B371" s="10">
        <v>0</v>
      </c>
      <c r="C371" s="10">
        <v>0</v>
      </c>
      <c r="D371" s="12" t="s">
        <v>42</v>
      </c>
      <c r="E371" s="12">
        <v>143.41973691009477</v>
      </c>
      <c r="F371" s="12">
        <v>91.32308708569245</v>
      </c>
      <c r="G371" s="12">
        <v>99.39433706131868</v>
      </c>
      <c r="H371" s="12">
        <v>105.26512635990198</v>
      </c>
      <c r="I371" s="12">
        <v>0</v>
      </c>
      <c r="J371" s="12">
        <v>0</v>
      </c>
      <c r="K371" s="12">
        <v>0</v>
      </c>
      <c r="L371" s="12">
        <v>0</v>
      </c>
      <c r="M371" s="12">
        <v>0</v>
      </c>
    </row>
    <row r="372" spans="1:13" x14ac:dyDescent="0.35">
      <c r="A372" s="10" t="str">
        <f>B351&amp;C351&amp;D372</f>
        <v>CONSUMO PER CAPITA (kg ó litros por individuo)TotalAlimentacionDE 50 A 59 AÑOS</v>
      </c>
      <c r="B372" s="10">
        <v>0</v>
      </c>
      <c r="C372" s="10">
        <v>0</v>
      </c>
      <c r="D372" s="12" t="s">
        <v>43</v>
      </c>
      <c r="E372" s="12">
        <v>187.40621953179814</v>
      </c>
      <c r="F372" s="12">
        <v>123.62479417789056</v>
      </c>
      <c r="G372" s="12">
        <v>145.4615752671676</v>
      </c>
      <c r="H372" s="12">
        <v>144.68443314214872</v>
      </c>
      <c r="I372" s="12">
        <v>0</v>
      </c>
      <c r="J372" s="12">
        <v>0</v>
      </c>
      <c r="K372" s="12">
        <v>0</v>
      </c>
      <c r="L372" s="12">
        <v>0</v>
      </c>
      <c r="M372" s="12">
        <v>0</v>
      </c>
    </row>
    <row r="373" spans="1:13" x14ac:dyDescent="0.35">
      <c r="A373" s="10" t="str">
        <f>B351&amp;C351&amp;D373</f>
        <v>CONSUMO PER CAPITA (kg ó litros por individuo)TotalAlimentacionDE 60 A 75 AÑOS</v>
      </c>
      <c r="B373" s="10">
        <v>0</v>
      </c>
      <c r="C373" s="10">
        <v>0</v>
      </c>
      <c r="D373" s="12" t="s">
        <v>44</v>
      </c>
      <c r="E373" s="13">
        <v>202.14230200398126</v>
      </c>
      <c r="F373" s="12">
        <v>127.4855589359416</v>
      </c>
      <c r="G373" s="12">
        <v>146.54358465021829</v>
      </c>
      <c r="H373" s="12">
        <v>170.52999157059799</v>
      </c>
      <c r="I373" s="13">
        <v>0</v>
      </c>
      <c r="J373" s="12">
        <v>0</v>
      </c>
      <c r="K373" s="12">
        <v>0</v>
      </c>
      <c r="L373" s="12">
        <v>0</v>
      </c>
      <c r="M373" s="12">
        <v>0</v>
      </c>
    </row>
    <row r="374" spans="1:13" x14ac:dyDescent="0.35">
      <c r="A374" s="10" t="str">
        <f>B351&amp;C351&amp;D374</f>
        <v>CONSUMO PER CAPITA (kg ó litros por individuo)TotalAlimentacionALTA Y MEDIA ALTA</v>
      </c>
      <c r="B374" s="10">
        <v>0</v>
      </c>
      <c r="C374" s="10">
        <v>0</v>
      </c>
      <c r="D374" s="12" t="s">
        <v>17</v>
      </c>
      <c r="E374" s="12">
        <v>177.46574458419187</v>
      </c>
      <c r="F374" s="12">
        <v>114.34143430749832</v>
      </c>
      <c r="G374" s="12">
        <v>145.4400447438293</v>
      </c>
      <c r="H374" s="12">
        <v>147.55078856535724</v>
      </c>
      <c r="I374" s="12">
        <v>0</v>
      </c>
      <c r="J374" s="12">
        <v>0</v>
      </c>
      <c r="K374" s="12">
        <v>0</v>
      </c>
      <c r="L374" s="12">
        <v>0</v>
      </c>
      <c r="M374" s="12">
        <v>0</v>
      </c>
    </row>
    <row r="375" spans="1:13" x14ac:dyDescent="0.35">
      <c r="A375" s="10" t="str">
        <f>B351&amp;C351&amp;D375</f>
        <v>CONSUMO PER CAPITA (kg ó litros por individuo)TotalAlimentacionMEDIA</v>
      </c>
      <c r="B375" s="10">
        <v>0</v>
      </c>
      <c r="C375" s="10">
        <v>0</v>
      </c>
      <c r="D375" s="12" t="s">
        <v>18</v>
      </c>
      <c r="E375" s="12">
        <v>142.60587120083653</v>
      </c>
      <c r="F375" s="12">
        <v>92.981106971529286</v>
      </c>
      <c r="G375" s="12">
        <v>102.953760040734</v>
      </c>
      <c r="H375" s="12">
        <v>112.35935937453847</v>
      </c>
      <c r="I375" s="12">
        <v>0</v>
      </c>
      <c r="J375" s="12">
        <v>0</v>
      </c>
      <c r="K375" s="12">
        <v>0</v>
      </c>
      <c r="L375" s="12">
        <v>0</v>
      </c>
      <c r="M375" s="12">
        <v>0</v>
      </c>
    </row>
    <row r="376" spans="1:13" x14ac:dyDescent="0.35">
      <c r="A376" s="10" t="str">
        <f>B351&amp;C351&amp;D376</f>
        <v>CONSUMO PER CAPITA (kg ó litros por individuo)TotalAlimentacionMEDIA BAJA</v>
      </c>
      <c r="B376" s="10">
        <v>0</v>
      </c>
      <c r="C376" s="10">
        <v>0</v>
      </c>
      <c r="D376" s="12" t="s">
        <v>19</v>
      </c>
      <c r="E376" s="12">
        <v>146.81952630726335</v>
      </c>
      <c r="F376" s="12">
        <v>93.404067089544469</v>
      </c>
      <c r="G376" s="12">
        <v>96.836040302310153</v>
      </c>
      <c r="H376" s="12">
        <v>102.4740911751045</v>
      </c>
      <c r="I376" s="12">
        <v>0</v>
      </c>
      <c r="J376" s="12">
        <v>0</v>
      </c>
      <c r="K376" s="12">
        <v>0</v>
      </c>
      <c r="L376" s="12">
        <v>0</v>
      </c>
      <c r="M376" s="12">
        <v>0</v>
      </c>
    </row>
    <row r="377" spans="1:13" x14ac:dyDescent="0.35">
      <c r="A377" s="10" t="str">
        <f>B351&amp;C351&amp;D377</f>
        <v>CONSUMO PER CAPITA (kg ó litros por individuo)TotalAlimentacionBAJA</v>
      </c>
      <c r="B377" s="10">
        <v>0</v>
      </c>
      <c r="C377" s="10">
        <v>0</v>
      </c>
      <c r="D377" s="12" t="s">
        <v>20</v>
      </c>
      <c r="E377" s="12">
        <v>125.99494582211582</v>
      </c>
      <c r="F377" s="12">
        <v>89.066940946159576</v>
      </c>
      <c r="G377" s="12">
        <v>93.395690916136815</v>
      </c>
      <c r="H377" s="12">
        <v>100.58713795349949</v>
      </c>
      <c r="I377" s="12">
        <v>0</v>
      </c>
      <c r="J377" s="12">
        <v>0</v>
      </c>
      <c r="K377" s="12">
        <v>0</v>
      </c>
      <c r="L377" s="12">
        <v>0</v>
      </c>
      <c r="M377" s="12">
        <v>0</v>
      </c>
    </row>
    <row r="378" spans="1:13" x14ac:dyDescent="0.35">
      <c r="A378" s="10" t="str">
        <f>B351&amp;C351&amp;D378</f>
        <v>CONSUMO PER CAPITA (kg ó litros por individuo)TotalAlimentacionHOMBRE</v>
      </c>
      <c r="B378" s="10">
        <v>0</v>
      </c>
      <c r="C378" s="10">
        <v>0</v>
      </c>
      <c r="D378" s="12" t="s">
        <v>21</v>
      </c>
      <c r="E378" s="12">
        <v>157.22712991513816</v>
      </c>
      <c r="F378" s="12">
        <v>103.30057456191641</v>
      </c>
      <c r="G378" s="12">
        <v>117.2964533544624</v>
      </c>
      <c r="H378" s="12">
        <v>124.880619880956</v>
      </c>
      <c r="I378" s="12">
        <v>0</v>
      </c>
      <c r="J378" s="12">
        <v>0</v>
      </c>
      <c r="K378" s="12">
        <v>0</v>
      </c>
      <c r="L378" s="12">
        <v>0</v>
      </c>
      <c r="M378" s="12">
        <v>0</v>
      </c>
    </row>
    <row r="379" spans="1:13" x14ac:dyDescent="0.35">
      <c r="A379" s="10" t="str">
        <f>B351&amp;C351&amp;D379</f>
        <v>CONSUMO PER CAPITA (kg ó litros por individuo)TotalAlimentacionMUJER</v>
      </c>
      <c r="B379" s="10">
        <v>0</v>
      </c>
      <c r="C379" s="10">
        <v>0</v>
      </c>
      <c r="D379" s="12" t="s">
        <v>22</v>
      </c>
      <c r="E379" s="12">
        <v>138.90847321023205</v>
      </c>
      <c r="F379" s="12">
        <v>90.631326409053628</v>
      </c>
      <c r="G379" s="12">
        <v>100.07424991509328</v>
      </c>
      <c r="H379" s="12">
        <v>105.31111957480724</v>
      </c>
      <c r="I379" s="12">
        <v>0</v>
      </c>
      <c r="J379" s="12">
        <v>0</v>
      </c>
      <c r="K379" s="12">
        <v>0</v>
      </c>
      <c r="L379" s="12">
        <v>0</v>
      </c>
      <c r="M379" s="12">
        <v>0</v>
      </c>
    </row>
    <row r="380" spans="1:13" x14ac:dyDescent="0.35">
      <c r="A380" s="10" t="str">
        <f>B351&amp;C380&amp;D380</f>
        <v>CONSUMO PER CAPITA (kg ó litros por individuo).T.Alimentos TOTAL INGT.ESPAÑA</v>
      </c>
      <c r="B380" s="10">
        <v>0</v>
      </c>
      <c r="C380" s="10" t="s">
        <v>107</v>
      </c>
      <c r="D380" s="12" t="s">
        <v>36</v>
      </c>
      <c r="E380" s="12">
        <v>51.260675504775655</v>
      </c>
      <c r="F380" s="12">
        <v>36.784712915990362</v>
      </c>
      <c r="G380" s="12">
        <v>44.480102530885276</v>
      </c>
      <c r="H380" s="12">
        <v>46.167053186712366</v>
      </c>
      <c r="I380" s="12">
        <v>0</v>
      </c>
      <c r="J380" s="12">
        <v>0</v>
      </c>
      <c r="K380" s="12">
        <v>0</v>
      </c>
      <c r="L380" s="12">
        <v>0</v>
      </c>
      <c r="M380" s="12">
        <v>0</v>
      </c>
    </row>
    <row r="381" spans="1:13" x14ac:dyDescent="0.35">
      <c r="A381" s="10" t="str">
        <f>B351&amp;C380&amp;D381</f>
        <v>CONSUMO PER CAPITA (kg ó litros por individuo).T.Alimentos TOTAL INGBCN AM</v>
      </c>
      <c r="B381" s="10">
        <v>0</v>
      </c>
      <c r="C381" s="10">
        <v>0</v>
      </c>
      <c r="D381" s="12" t="s">
        <v>1</v>
      </c>
      <c r="E381" s="12">
        <v>60.7226510685825</v>
      </c>
      <c r="F381" s="13">
        <v>35.048489169945952</v>
      </c>
      <c r="G381" s="12">
        <v>43.300032996620843</v>
      </c>
      <c r="H381" s="12">
        <v>46.084999319877532</v>
      </c>
      <c r="I381" s="12">
        <v>0</v>
      </c>
      <c r="J381" s="12">
        <v>0</v>
      </c>
      <c r="K381" s="13">
        <v>0</v>
      </c>
      <c r="L381" s="12">
        <v>0</v>
      </c>
      <c r="M381" s="12">
        <v>0</v>
      </c>
    </row>
    <row r="382" spans="1:13" x14ac:dyDescent="0.35">
      <c r="A382" s="10" t="str">
        <f>B351&amp;C380&amp;D382</f>
        <v>CONSUMO PER CAPITA (kg ó litros por individuo).T.Alimentos TOTAL INGREST.CAT ARAGON</v>
      </c>
      <c r="B382" s="10">
        <v>0</v>
      </c>
      <c r="C382" s="10">
        <v>0</v>
      </c>
      <c r="D382" s="12" t="s">
        <v>2</v>
      </c>
      <c r="E382" s="12">
        <v>46.961108625249146</v>
      </c>
      <c r="F382" s="12">
        <v>28.150357162000802</v>
      </c>
      <c r="G382" s="12">
        <v>38.477093196808667</v>
      </c>
      <c r="H382" s="12">
        <v>39.594154361872171</v>
      </c>
      <c r="I382" s="12">
        <v>0</v>
      </c>
      <c r="J382" s="12">
        <v>0</v>
      </c>
      <c r="K382" s="12">
        <v>0</v>
      </c>
      <c r="L382" s="12">
        <v>0</v>
      </c>
      <c r="M382" s="12">
        <v>0</v>
      </c>
    </row>
    <row r="383" spans="1:13" x14ac:dyDescent="0.35">
      <c r="A383" s="10" t="str">
        <f>B351&amp;C380&amp;D383</f>
        <v>CONSUMO PER CAPITA (kg ó litros por individuo).T.Alimentos TOTAL INGLEVANTE</v>
      </c>
      <c r="B383" s="10">
        <v>0</v>
      </c>
      <c r="C383" s="10">
        <v>0</v>
      </c>
      <c r="D383" s="12" t="s">
        <v>3</v>
      </c>
      <c r="E383" s="12">
        <v>56.128386803909244</v>
      </c>
      <c r="F383" s="12">
        <v>41.42517113902322</v>
      </c>
      <c r="G383" s="12">
        <v>48.162803808111491</v>
      </c>
      <c r="H383" s="12">
        <v>48.110174755287566</v>
      </c>
      <c r="I383" s="12">
        <v>0</v>
      </c>
      <c r="J383" s="12">
        <v>0</v>
      </c>
      <c r="K383" s="12">
        <v>0</v>
      </c>
      <c r="L383" s="12">
        <v>0</v>
      </c>
      <c r="M383" s="12">
        <v>0</v>
      </c>
    </row>
    <row r="384" spans="1:13" x14ac:dyDescent="0.35">
      <c r="A384" s="10" t="str">
        <f>B351&amp;C380&amp;D384</f>
        <v>CONSUMO PER CAPITA (kg ó litros por individuo).T.Alimentos TOTAL INGANDALUCIA</v>
      </c>
      <c r="B384" s="10">
        <v>0</v>
      </c>
      <c r="C384" s="10">
        <v>0</v>
      </c>
      <c r="D384" s="12" t="s">
        <v>4</v>
      </c>
      <c r="E384" s="12">
        <v>49.673346686250994</v>
      </c>
      <c r="F384" s="12">
        <v>37.821321364119441</v>
      </c>
      <c r="G384" s="12">
        <v>42.713307982821085</v>
      </c>
      <c r="H384" s="12">
        <v>44.502494776235956</v>
      </c>
      <c r="I384" s="12">
        <v>0</v>
      </c>
      <c r="J384" s="12">
        <v>0</v>
      </c>
      <c r="K384" s="12">
        <v>0</v>
      </c>
      <c r="L384" s="12">
        <v>0</v>
      </c>
      <c r="M384" s="12">
        <v>0</v>
      </c>
    </row>
    <row r="385" spans="1:13" x14ac:dyDescent="0.35">
      <c r="A385" s="10" t="str">
        <f>B351&amp;C380&amp;D385</f>
        <v>CONSUMO PER CAPITA (kg ó litros por individuo).T.Alimentos TOTAL INGMDD AM</v>
      </c>
      <c r="B385" s="10">
        <v>0</v>
      </c>
      <c r="C385" s="10">
        <v>0</v>
      </c>
      <c r="D385" s="12" t="s">
        <v>5</v>
      </c>
      <c r="E385" s="12">
        <v>61.647764162814177</v>
      </c>
      <c r="F385" s="12">
        <v>50.823842055605859</v>
      </c>
      <c r="G385" s="12">
        <v>60.549378550273083</v>
      </c>
      <c r="H385" s="12">
        <v>63.574679253002678</v>
      </c>
      <c r="I385" s="12">
        <v>0</v>
      </c>
      <c r="J385" s="12">
        <v>0</v>
      </c>
      <c r="K385" s="12">
        <v>0</v>
      </c>
      <c r="L385" s="12">
        <v>0</v>
      </c>
      <c r="M385" s="12">
        <v>0</v>
      </c>
    </row>
    <row r="386" spans="1:13" x14ac:dyDescent="0.35">
      <c r="A386" s="10" t="str">
        <f>B351&amp;C380&amp;D386</f>
        <v>CONSUMO PER CAPITA (kg ó litros por individuo).T.Alimentos TOTAL INGRTO CENTRO</v>
      </c>
      <c r="B386" s="10">
        <v>0</v>
      </c>
      <c r="C386" s="10">
        <v>0</v>
      </c>
      <c r="D386" s="12" t="s">
        <v>6</v>
      </c>
      <c r="E386" s="12">
        <v>44.59102290905993</v>
      </c>
      <c r="F386" s="12">
        <v>34.906989258933336</v>
      </c>
      <c r="G386" s="12">
        <v>40.490914781311815</v>
      </c>
      <c r="H386" s="12">
        <v>40.944687598188054</v>
      </c>
      <c r="I386" s="12">
        <v>0</v>
      </c>
      <c r="J386" s="12">
        <v>0</v>
      </c>
      <c r="K386" s="12">
        <v>0</v>
      </c>
      <c r="L386" s="12">
        <v>0</v>
      </c>
      <c r="M386" s="12">
        <v>0</v>
      </c>
    </row>
    <row r="387" spans="1:13" x14ac:dyDescent="0.35">
      <c r="A387" s="10" t="str">
        <f>B351&amp;C380&amp;D387</f>
        <v>CONSUMO PER CAPITA (kg ó litros por individuo).T.Alimentos TOTAL INGNORTE-CENTRO</v>
      </c>
      <c r="B387" s="10">
        <v>0</v>
      </c>
      <c r="C387" s="10">
        <v>0</v>
      </c>
      <c r="D387" s="12" t="s">
        <v>7</v>
      </c>
      <c r="E387" s="12">
        <v>47.419905641606725</v>
      </c>
      <c r="F387" s="12">
        <v>32.721014954532883</v>
      </c>
      <c r="G387" s="12">
        <v>47.036707544489239</v>
      </c>
      <c r="H387" s="12">
        <v>42.639332155256348</v>
      </c>
      <c r="I387" s="12">
        <v>0</v>
      </c>
      <c r="J387" s="12">
        <v>0</v>
      </c>
      <c r="K387" s="12">
        <v>0</v>
      </c>
      <c r="L387" s="12">
        <v>0</v>
      </c>
      <c r="M387" s="12">
        <v>0</v>
      </c>
    </row>
    <row r="388" spans="1:13" x14ac:dyDescent="0.35">
      <c r="A388" s="10" t="str">
        <f>B351&amp;C380&amp;D388</f>
        <v>CONSUMO PER CAPITA (kg ó litros por individuo).T.Alimentos TOTAL INGNOROESTE</v>
      </c>
      <c r="B388" s="10">
        <v>0</v>
      </c>
      <c r="C388" s="10">
        <v>0</v>
      </c>
      <c r="D388" s="12" t="s">
        <v>8</v>
      </c>
      <c r="E388" s="12">
        <v>38.982996083301614</v>
      </c>
      <c r="F388" s="12">
        <v>26.173736582801148</v>
      </c>
      <c r="G388" s="12">
        <v>29.63142360570772</v>
      </c>
      <c r="H388" s="12">
        <v>39.195387866105719</v>
      </c>
      <c r="I388" s="12">
        <v>0</v>
      </c>
      <c r="J388" s="12">
        <v>0</v>
      </c>
      <c r="K388" s="12">
        <v>0</v>
      </c>
      <c r="L388" s="12">
        <v>0</v>
      </c>
      <c r="M388" s="12">
        <v>0</v>
      </c>
    </row>
    <row r="389" spans="1:13" x14ac:dyDescent="0.35">
      <c r="A389" s="10" t="str">
        <f>B351&amp;C380&amp;D389</f>
        <v>CONSUMO PER CAPITA (kg ó litros por individuo).T.Alimentos TOTAL ING&lt;2MIL</v>
      </c>
      <c r="B389" s="10">
        <v>0</v>
      </c>
      <c r="C389" s="10">
        <v>0</v>
      </c>
      <c r="D389" s="13" t="s">
        <v>9</v>
      </c>
      <c r="E389" s="13">
        <v>37.131630430776518</v>
      </c>
      <c r="F389" s="13">
        <v>24.016179575349266</v>
      </c>
      <c r="G389" s="13">
        <v>21.531000233671136</v>
      </c>
      <c r="H389" s="12">
        <v>23.014727813301086</v>
      </c>
      <c r="I389" s="13">
        <v>0</v>
      </c>
      <c r="J389" s="13">
        <v>0</v>
      </c>
      <c r="K389" s="12">
        <v>0</v>
      </c>
      <c r="L389" s="12">
        <v>0</v>
      </c>
      <c r="M389" s="12">
        <v>0</v>
      </c>
    </row>
    <row r="390" spans="1:13" x14ac:dyDescent="0.35">
      <c r="A390" s="10" t="str">
        <f>B351&amp;C380&amp;D390</f>
        <v>CONSUMO PER CAPITA (kg ó litros por individuo).T.Alimentos TOTAL ING2-5MIL</v>
      </c>
      <c r="B390" s="10">
        <v>0</v>
      </c>
      <c r="C390" s="10">
        <v>0</v>
      </c>
      <c r="D390" s="12" t="s">
        <v>10</v>
      </c>
      <c r="E390" s="12">
        <v>40.790722843010919</v>
      </c>
      <c r="F390" s="12">
        <v>25.111624403764811</v>
      </c>
      <c r="G390" s="12">
        <v>40.785489411633606</v>
      </c>
      <c r="H390" s="12">
        <v>47.427766279295597</v>
      </c>
      <c r="I390" s="12">
        <v>0</v>
      </c>
      <c r="J390" s="12">
        <v>0</v>
      </c>
      <c r="K390" s="12">
        <v>0</v>
      </c>
      <c r="L390" s="12">
        <v>0</v>
      </c>
      <c r="M390" s="12">
        <v>0</v>
      </c>
    </row>
    <row r="391" spans="1:13" x14ac:dyDescent="0.35">
      <c r="A391" s="10" t="str">
        <f>B351&amp;C380&amp;D391</f>
        <v>CONSUMO PER CAPITA (kg ó litros por individuo).T.Alimentos TOTAL ING5-10MIL</v>
      </c>
      <c r="B391" s="10">
        <v>0</v>
      </c>
      <c r="C391" s="10">
        <v>0</v>
      </c>
      <c r="D391" s="12" t="s">
        <v>11</v>
      </c>
      <c r="E391" s="12">
        <v>47.568355085438014</v>
      </c>
      <c r="F391" s="12">
        <v>26.477466817408391</v>
      </c>
      <c r="G391" s="12">
        <v>40.562398773704359</v>
      </c>
      <c r="H391" s="12">
        <v>40.745996579221966</v>
      </c>
      <c r="I391" s="12">
        <v>0</v>
      </c>
      <c r="J391" s="12">
        <v>0</v>
      </c>
      <c r="K391" s="12">
        <v>0</v>
      </c>
      <c r="L391" s="12">
        <v>0</v>
      </c>
      <c r="M391" s="12">
        <v>0</v>
      </c>
    </row>
    <row r="392" spans="1:13" x14ac:dyDescent="0.35">
      <c r="A392" s="10" t="str">
        <f>B351&amp;C380&amp;D392</f>
        <v>CONSUMO PER CAPITA (kg ó litros por individuo).T.Alimentos TOTAL ING10-30MIL</v>
      </c>
      <c r="B392" s="10">
        <v>0</v>
      </c>
      <c r="C392" s="10">
        <v>0</v>
      </c>
      <c r="D392" s="12" t="s">
        <v>12</v>
      </c>
      <c r="E392" s="12">
        <v>48.032602964550954</v>
      </c>
      <c r="F392" s="12">
        <v>34.034767848759572</v>
      </c>
      <c r="G392" s="12">
        <v>43.226996375511305</v>
      </c>
      <c r="H392" s="12">
        <v>40.351155558046806</v>
      </c>
      <c r="I392" s="12">
        <v>0</v>
      </c>
      <c r="J392" s="12">
        <v>0</v>
      </c>
      <c r="K392" s="12">
        <v>0</v>
      </c>
      <c r="L392" s="12">
        <v>0</v>
      </c>
      <c r="M392" s="12">
        <v>0</v>
      </c>
    </row>
    <row r="393" spans="1:13" x14ac:dyDescent="0.35">
      <c r="A393" s="10" t="str">
        <f>B351&amp;C380&amp;D393</f>
        <v>CONSUMO PER CAPITA (kg ó litros por individuo).T.Alimentos TOTAL ING30-100MIL</v>
      </c>
      <c r="B393" s="10">
        <v>0</v>
      </c>
      <c r="C393" s="10">
        <v>0</v>
      </c>
      <c r="D393" s="12" t="s">
        <v>13</v>
      </c>
      <c r="E393" s="12">
        <v>56.268895989385811</v>
      </c>
      <c r="F393" s="12">
        <v>40.48247887387361</v>
      </c>
      <c r="G393" s="12">
        <v>47.131140453120835</v>
      </c>
      <c r="H393" s="12">
        <v>51.269156031938664</v>
      </c>
      <c r="I393" s="12">
        <v>0</v>
      </c>
      <c r="J393" s="12">
        <v>0</v>
      </c>
      <c r="K393" s="12">
        <v>0</v>
      </c>
      <c r="L393" s="12">
        <v>0</v>
      </c>
      <c r="M393" s="12">
        <v>0</v>
      </c>
    </row>
    <row r="394" spans="1:13" x14ac:dyDescent="0.35">
      <c r="A394" s="10" t="str">
        <f>B351&amp;C380&amp;D394</f>
        <v>CONSUMO PER CAPITA (kg ó litros por individuo).T.Alimentos TOTAL ING100-200MIL</v>
      </c>
      <c r="B394" s="10">
        <v>0</v>
      </c>
      <c r="C394" s="10">
        <v>0</v>
      </c>
      <c r="D394" s="12" t="s">
        <v>14</v>
      </c>
      <c r="E394" s="12">
        <v>50.312551636979443</v>
      </c>
      <c r="F394" s="12">
        <v>40.414751282574208</v>
      </c>
      <c r="G394" s="12">
        <v>43.824987653248094</v>
      </c>
      <c r="H394" s="12">
        <v>45.288371225857986</v>
      </c>
      <c r="I394" s="12">
        <v>0</v>
      </c>
      <c r="J394" s="12">
        <v>0</v>
      </c>
      <c r="K394" s="12">
        <v>0</v>
      </c>
      <c r="L394" s="12">
        <v>0</v>
      </c>
      <c r="M394" s="12">
        <v>0</v>
      </c>
    </row>
    <row r="395" spans="1:13" x14ac:dyDescent="0.35">
      <c r="A395" s="10" t="str">
        <f>B351&amp;C380&amp;D395</f>
        <v>CONSUMO PER CAPITA (kg ó litros por individuo).T.Alimentos TOTAL ING200-500MIL</v>
      </c>
      <c r="B395" s="10">
        <v>0</v>
      </c>
      <c r="C395" s="10">
        <v>0</v>
      </c>
      <c r="D395" s="12" t="s">
        <v>15</v>
      </c>
      <c r="E395" s="12">
        <v>56.819395794977119</v>
      </c>
      <c r="F395" s="12">
        <v>41.059297152691123</v>
      </c>
      <c r="G395" s="12">
        <v>48.690207534890376</v>
      </c>
      <c r="H395" s="12">
        <v>53.017482557836942</v>
      </c>
      <c r="I395" s="12">
        <v>0</v>
      </c>
      <c r="J395" s="12">
        <v>0</v>
      </c>
      <c r="K395" s="12">
        <v>0</v>
      </c>
      <c r="L395" s="12">
        <v>0</v>
      </c>
      <c r="M395" s="12">
        <v>0</v>
      </c>
    </row>
    <row r="396" spans="1:13" x14ac:dyDescent="0.35">
      <c r="A396" s="10" t="str">
        <f>B351&amp;C380&amp;D396</f>
        <v>CONSUMO PER CAPITA (kg ó litros por individuo).T.Alimentos TOTAL ING&gt;500MIL</v>
      </c>
      <c r="B396" s="10">
        <v>0</v>
      </c>
      <c r="C396" s="10">
        <v>0</v>
      </c>
      <c r="D396" s="12" t="s">
        <v>16</v>
      </c>
      <c r="E396" s="12">
        <v>56.090353876735854</v>
      </c>
      <c r="F396" s="12">
        <v>43.888109159355182</v>
      </c>
      <c r="G396" s="12">
        <v>51.198386371033131</v>
      </c>
      <c r="H396" s="12">
        <v>52.065848165852628</v>
      </c>
      <c r="I396" s="12">
        <v>0</v>
      </c>
      <c r="J396" s="12">
        <v>0</v>
      </c>
      <c r="K396" s="12">
        <v>0</v>
      </c>
      <c r="L396" s="12">
        <v>0</v>
      </c>
      <c r="M396" s="12">
        <v>0</v>
      </c>
    </row>
    <row r="397" spans="1:13" x14ac:dyDescent="0.35">
      <c r="A397" s="10" t="str">
        <f>B351&amp;C380&amp;D397</f>
        <v>CONSUMO PER CAPITA (kg ó litros por individuo).T.Alimentos TOTAL INGDE 15 A 19 AÑOS</v>
      </c>
      <c r="B397" s="10">
        <v>0</v>
      </c>
      <c r="C397" s="10">
        <v>0</v>
      </c>
      <c r="D397" s="12" t="s">
        <v>39</v>
      </c>
      <c r="E397" s="13">
        <v>18.328459698028723</v>
      </c>
      <c r="F397" s="13">
        <v>11.683157528323584</v>
      </c>
      <c r="G397" s="12">
        <v>16.721022586457202</v>
      </c>
      <c r="H397" s="12">
        <v>16.62580270125461</v>
      </c>
      <c r="I397" s="13">
        <v>0</v>
      </c>
      <c r="J397" s="13">
        <v>0</v>
      </c>
      <c r="K397" s="13">
        <v>0</v>
      </c>
      <c r="L397" s="13">
        <v>0</v>
      </c>
      <c r="M397" s="12">
        <v>0</v>
      </c>
    </row>
    <row r="398" spans="1:13" x14ac:dyDescent="0.35">
      <c r="A398" s="10" t="str">
        <f>B351&amp;C380&amp;D398</f>
        <v>CONSUMO PER CAPITA (kg ó litros por individuo).T.Alimentos TOTAL INGDE 20 A 24 AÑOS</v>
      </c>
      <c r="B398" s="10">
        <v>0</v>
      </c>
      <c r="C398" s="10">
        <v>0</v>
      </c>
      <c r="D398" s="12" t="s">
        <v>40</v>
      </c>
      <c r="E398" s="12">
        <v>29.640068372585201</v>
      </c>
      <c r="F398" s="12">
        <v>24.516902409928949</v>
      </c>
      <c r="G398" s="12">
        <v>25.324220434408122</v>
      </c>
      <c r="H398" s="12">
        <v>20.992175237134077</v>
      </c>
      <c r="I398" s="12">
        <v>0</v>
      </c>
      <c r="J398" s="12">
        <v>0</v>
      </c>
      <c r="K398" s="12">
        <v>0</v>
      </c>
      <c r="L398" s="12">
        <v>0</v>
      </c>
      <c r="M398" s="12">
        <v>0</v>
      </c>
    </row>
    <row r="399" spans="1:13" x14ac:dyDescent="0.35">
      <c r="A399" s="10" t="str">
        <f>B351&amp;C380&amp;D399</f>
        <v>CONSUMO PER CAPITA (kg ó litros por individuo).T.Alimentos TOTAL INGDE 25 A 34 AÑOS</v>
      </c>
      <c r="B399" s="10">
        <v>0</v>
      </c>
      <c r="C399" s="10">
        <v>0</v>
      </c>
      <c r="D399" s="12" t="s">
        <v>41</v>
      </c>
      <c r="E399" s="12">
        <v>38.913111641963205</v>
      </c>
      <c r="F399" s="12">
        <v>32.494806025604362</v>
      </c>
      <c r="G399" s="12">
        <v>35.195847808636138</v>
      </c>
      <c r="H399" s="12">
        <v>37.350696338062491</v>
      </c>
      <c r="I399" s="12">
        <v>0</v>
      </c>
      <c r="J399" s="12">
        <v>0</v>
      </c>
      <c r="K399" s="12">
        <v>0</v>
      </c>
      <c r="L399" s="12">
        <v>0</v>
      </c>
      <c r="M399" s="12">
        <v>0</v>
      </c>
    </row>
    <row r="400" spans="1:13" x14ac:dyDescent="0.35">
      <c r="A400" s="10" t="str">
        <f>B351&amp;C380&amp;D400</f>
        <v>CONSUMO PER CAPITA (kg ó litros por individuo).T.Alimentos TOTAL INGDE 35 A 49 AÑOS</v>
      </c>
      <c r="B400" s="10">
        <v>0</v>
      </c>
      <c r="C400" s="10">
        <v>0</v>
      </c>
      <c r="D400" s="12" t="s">
        <v>42</v>
      </c>
      <c r="E400" s="12">
        <v>52.3382006834685</v>
      </c>
      <c r="F400" s="12">
        <v>36.955979670526737</v>
      </c>
      <c r="G400" s="12">
        <v>42.064904069590028</v>
      </c>
      <c r="H400" s="12">
        <v>44.28968922789462</v>
      </c>
      <c r="I400" s="12">
        <v>0</v>
      </c>
      <c r="J400" s="12">
        <v>0</v>
      </c>
      <c r="K400" s="12">
        <v>0</v>
      </c>
      <c r="L400" s="12">
        <v>0</v>
      </c>
      <c r="M400" s="12">
        <v>0</v>
      </c>
    </row>
    <row r="401" spans="1:13" x14ac:dyDescent="0.35">
      <c r="A401" s="10" t="str">
        <f>B351&amp;C380&amp;D401</f>
        <v>CONSUMO PER CAPITA (kg ó litros por individuo).T.Alimentos TOTAL INGDE 50 A 59 AÑOS</v>
      </c>
      <c r="B401" s="10">
        <v>0</v>
      </c>
      <c r="C401" s="10">
        <v>0</v>
      </c>
      <c r="D401" s="12" t="s">
        <v>43</v>
      </c>
      <c r="E401" s="12">
        <v>65.363661530260941</v>
      </c>
      <c r="F401" s="12">
        <v>48.124142234668049</v>
      </c>
      <c r="G401" s="12">
        <v>59.81220838459825</v>
      </c>
      <c r="H401" s="12">
        <v>58.849916697056543</v>
      </c>
      <c r="I401" s="12">
        <v>0</v>
      </c>
      <c r="J401" s="12">
        <v>0</v>
      </c>
      <c r="K401" s="12">
        <v>0</v>
      </c>
      <c r="L401" s="12">
        <v>0</v>
      </c>
      <c r="M401" s="12">
        <v>0</v>
      </c>
    </row>
    <row r="402" spans="1:13" x14ac:dyDescent="0.35">
      <c r="A402" s="10" t="str">
        <f>B351&amp;C380&amp;D402</f>
        <v>CONSUMO PER CAPITA (kg ó litros por individuo).T.Alimentos TOTAL INGDE 60 A 75 AÑOS</v>
      </c>
      <c r="B402" s="10">
        <v>0</v>
      </c>
      <c r="C402" s="10">
        <v>0</v>
      </c>
      <c r="D402" s="12" t="s">
        <v>44</v>
      </c>
      <c r="E402" s="12">
        <v>61.592354707656099</v>
      </c>
      <c r="F402" s="12">
        <v>40.455352818201142</v>
      </c>
      <c r="G402" s="12">
        <v>54.115320807390873</v>
      </c>
      <c r="H402" s="12">
        <v>59.097634259396969</v>
      </c>
      <c r="I402" s="12">
        <v>0</v>
      </c>
      <c r="J402" s="12">
        <v>0</v>
      </c>
      <c r="K402" s="12">
        <v>0</v>
      </c>
      <c r="L402" s="12">
        <v>0</v>
      </c>
      <c r="M402" s="12">
        <v>0</v>
      </c>
    </row>
    <row r="403" spans="1:13" x14ac:dyDescent="0.35">
      <c r="A403" s="10" t="str">
        <f>B351&amp;C380&amp;D403</f>
        <v>CONSUMO PER CAPITA (kg ó litros por individuo).T.Alimentos TOTAL INGALTA Y MEDIA ALTA</v>
      </c>
      <c r="B403" s="10">
        <v>0</v>
      </c>
      <c r="C403" s="10">
        <v>0</v>
      </c>
      <c r="D403" s="12" t="s">
        <v>17</v>
      </c>
      <c r="E403" s="12">
        <v>64.715458479369033</v>
      </c>
      <c r="F403" s="12">
        <v>44.526591533525753</v>
      </c>
      <c r="G403" s="12">
        <v>62.925794842444084</v>
      </c>
      <c r="H403" s="12">
        <v>63.137055242091883</v>
      </c>
      <c r="I403" s="12">
        <v>0</v>
      </c>
      <c r="J403" s="12">
        <v>0</v>
      </c>
      <c r="K403" s="12">
        <v>0</v>
      </c>
      <c r="L403" s="12">
        <v>0</v>
      </c>
      <c r="M403" s="12">
        <v>0</v>
      </c>
    </row>
    <row r="404" spans="1:13" x14ac:dyDescent="0.35">
      <c r="A404" s="10" t="str">
        <f>B351&amp;C380&amp;D404</f>
        <v>CONSUMO PER CAPITA (kg ó litros por individuo).T.Alimentos TOTAL INGMEDIA</v>
      </c>
      <c r="B404" s="10">
        <v>0</v>
      </c>
      <c r="C404" s="10">
        <v>0</v>
      </c>
      <c r="D404" s="12" t="s">
        <v>18</v>
      </c>
      <c r="E404" s="12">
        <v>49.320151955308901</v>
      </c>
      <c r="F404" s="12">
        <v>35.56866539459714</v>
      </c>
      <c r="G404" s="12">
        <v>40.147976446256685</v>
      </c>
      <c r="H404" s="12">
        <v>42.873154709498529</v>
      </c>
      <c r="I404" s="12">
        <v>0</v>
      </c>
      <c r="J404" s="12">
        <v>0</v>
      </c>
      <c r="K404" s="12">
        <v>0</v>
      </c>
      <c r="L404" s="12">
        <v>0</v>
      </c>
      <c r="M404" s="12">
        <v>0</v>
      </c>
    </row>
    <row r="405" spans="1:13" x14ac:dyDescent="0.35">
      <c r="A405" s="10" t="str">
        <f>B351&amp;C380&amp;D405</f>
        <v>CONSUMO PER CAPITA (kg ó litros por individuo).T.Alimentos TOTAL INGMEDIA BAJA</v>
      </c>
      <c r="B405" s="10">
        <v>0</v>
      </c>
      <c r="C405" s="10">
        <v>0</v>
      </c>
      <c r="D405" s="12" t="s">
        <v>19</v>
      </c>
      <c r="E405" s="12">
        <v>45.933364805077396</v>
      </c>
      <c r="F405" s="12">
        <v>35.215638941942188</v>
      </c>
      <c r="G405" s="12">
        <v>39.998702725308476</v>
      </c>
      <c r="H405" s="12">
        <v>38.105393234163266</v>
      </c>
      <c r="I405" s="12">
        <v>0</v>
      </c>
      <c r="J405" s="12">
        <v>0</v>
      </c>
      <c r="K405" s="12">
        <v>0</v>
      </c>
      <c r="L405" s="12">
        <v>0</v>
      </c>
      <c r="M405" s="12">
        <v>0</v>
      </c>
    </row>
    <row r="406" spans="1:13" x14ac:dyDescent="0.35">
      <c r="A406" s="10" t="str">
        <f>B351&amp;C380&amp;D406</f>
        <v>CONSUMO PER CAPITA (kg ó litros por individuo).T.Alimentos TOTAL INGBAJA</v>
      </c>
      <c r="B406" s="10">
        <v>0</v>
      </c>
      <c r="C406" s="10">
        <v>0</v>
      </c>
      <c r="D406" s="12" t="s">
        <v>20</v>
      </c>
      <c r="E406" s="12">
        <v>46.915832261506687</v>
      </c>
      <c r="F406" s="12">
        <v>32.404197872053267</v>
      </c>
      <c r="G406" s="12">
        <v>37.469396815067213</v>
      </c>
      <c r="H406" s="12">
        <v>43.931922228072096</v>
      </c>
      <c r="I406" s="12">
        <v>0</v>
      </c>
      <c r="J406" s="12">
        <v>0</v>
      </c>
      <c r="K406" s="12">
        <v>0</v>
      </c>
      <c r="L406" s="12">
        <v>0</v>
      </c>
      <c r="M406" s="12">
        <v>0</v>
      </c>
    </row>
    <row r="407" spans="1:13" x14ac:dyDescent="0.35">
      <c r="A407" s="10" t="str">
        <f>B351&amp;C380&amp;D407</f>
        <v>CONSUMO PER CAPITA (kg ó litros por individuo).T.Alimentos TOTAL INGHOMBRE</v>
      </c>
      <c r="B407" s="10">
        <v>0</v>
      </c>
      <c r="C407" s="10">
        <v>0</v>
      </c>
      <c r="D407" s="12" t="s">
        <v>21</v>
      </c>
      <c r="E407" s="12">
        <v>49.785078228208953</v>
      </c>
      <c r="F407" s="12">
        <v>35.060032688690512</v>
      </c>
      <c r="G407" s="12">
        <v>42.86738290058009</v>
      </c>
      <c r="H407" s="12">
        <v>44.611376686613752</v>
      </c>
      <c r="I407" s="12">
        <v>0</v>
      </c>
      <c r="J407" s="12">
        <v>0</v>
      </c>
      <c r="K407" s="12">
        <v>0</v>
      </c>
      <c r="L407" s="12">
        <v>0</v>
      </c>
      <c r="M407" s="12">
        <v>0</v>
      </c>
    </row>
    <row r="408" spans="1:13" x14ac:dyDescent="0.35">
      <c r="A408" s="10" t="str">
        <f>B351&amp;C380&amp;D408</f>
        <v>CONSUMO PER CAPITA (kg ó litros por individuo).T.Alimentos TOTAL INGMUJER</v>
      </c>
      <c r="B408" s="10">
        <v>0</v>
      </c>
      <c r="C408" s="10">
        <v>0</v>
      </c>
      <c r="D408" s="12" t="s">
        <v>22</v>
      </c>
      <c r="E408" s="12">
        <v>52.714190869390471</v>
      </c>
      <c r="F408" s="12">
        <v>38.480640356148065</v>
      </c>
      <c r="G408" s="12">
        <v>46.068466358339691</v>
      </c>
      <c r="H408" s="12">
        <v>47.700515334922365</v>
      </c>
      <c r="I408" s="12">
        <v>0</v>
      </c>
      <c r="J408" s="12">
        <v>0</v>
      </c>
      <c r="K408" s="12">
        <v>0</v>
      </c>
      <c r="L408" s="12">
        <v>0</v>
      </c>
      <c r="M408" s="12">
        <v>0</v>
      </c>
    </row>
    <row r="409" spans="1:13" x14ac:dyDescent="0.35">
      <c r="A409" s="10" t="str">
        <f>B351&amp;C409&amp;D409</f>
        <v>CONSUMO PER CAPITA (kg ó litros por individuo)Total BebidasT.ESPAÑA</v>
      </c>
      <c r="B409" s="10">
        <v>0</v>
      </c>
      <c r="C409" s="10" t="s">
        <v>158</v>
      </c>
      <c r="D409" s="12" t="s">
        <v>36</v>
      </c>
      <c r="E409" s="12">
        <v>94.251184449019902</v>
      </c>
      <c r="F409" s="12">
        <v>58.110520851957638</v>
      </c>
      <c r="G409" s="12">
        <v>62.420193204829566</v>
      </c>
      <c r="H409" s="12">
        <v>67.173766427469801</v>
      </c>
      <c r="I409" s="12">
        <v>0</v>
      </c>
      <c r="J409" s="12">
        <v>0</v>
      </c>
      <c r="K409" s="12">
        <v>0</v>
      </c>
      <c r="L409" s="12">
        <v>0</v>
      </c>
      <c r="M409" s="12">
        <v>0</v>
      </c>
    </row>
    <row r="410" spans="1:13" x14ac:dyDescent="0.35">
      <c r="A410" s="10" t="str">
        <f>B351&amp;C409&amp;D410</f>
        <v>CONSUMO PER CAPITA (kg ó litros por individuo)Total BebidasBCN AM</v>
      </c>
      <c r="B410" s="10">
        <v>0</v>
      </c>
      <c r="C410" s="10">
        <v>0</v>
      </c>
      <c r="D410" s="12" t="s">
        <v>1</v>
      </c>
      <c r="E410" s="12">
        <v>81.849900534250793</v>
      </c>
      <c r="F410" s="12">
        <v>48.901209378908234</v>
      </c>
      <c r="G410" s="12">
        <v>56.792818431372005</v>
      </c>
      <c r="H410" s="12">
        <v>61.996241025511857</v>
      </c>
      <c r="I410" s="12">
        <v>0</v>
      </c>
      <c r="J410" s="12">
        <v>0</v>
      </c>
      <c r="K410" s="12">
        <v>0</v>
      </c>
      <c r="L410" s="12">
        <v>0</v>
      </c>
      <c r="M410" s="12">
        <v>0</v>
      </c>
    </row>
    <row r="411" spans="1:13" x14ac:dyDescent="0.35">
      <c r="A411" s="10" t="str">
        <f>B351&amp;C409&amp;D411</f>
        <v>CONSUMO PER CAPITA (kg ó litros por individuo)Total BebidasREST.CAT ARAGON</v>
      </c>
      <c r="B411" s="10">
        <v>0</v>
      </c>
      <c r="C411" s="10">
        <v>0</v>
      </c>
      <c r="D411" s="12" t="s">
        <v>2</v>
      </c>
      <c r="E411" s="12">
        <v>100.28029949377353</v>
      </c>
      <c r="F411" s="12">
        <v>53.674935338794064</v>
      </c>
      <c r="G411" s="12">
        <v>57.940481678611626</v>
      </c>
      <c r="H411" s="12">
        <v>63.133355620585135</v>
      </c>
      <c r="I411" s="12">
        <v>0</v>
      </c>
      <c r="J411" s="12">
        <v>0</v>
      </c>
      <c r="K411" s="12">
        <v>0</v>
      </c>
      <c r="L411" s="12">
        <v>0</v>
      </c>
      <c r="M411" s="12">
        <v>0</v>
      </c>
    </row>
    <row r="412" spans="1:13" x14ac:dyDescent="0.35">
      <c r="A412" s="10" t="str">
        <f>B351&amp;C409&amp;D412</f>
        <v>CONSUMO PER CAPITA (kg ó litros por individuo)Total BebidasLEVANTE</v>
      </c>
      <c r="B412" s="10">
        <v>0</v>
      </c>
      <c r="C412" s="10">
        <v>0</v>
      </c>
      <c r="D412" s="12" t="s">
        <v>3</v>
      </c>
      <c r="E412" s="12">
        <v>99.329564124994619</v>
      </c>
      <c r="F412" s="12">
        <v>57.658193750418356</v>
      </c>
      <c r="G412" s="12">
        <v>61.696805292938009</v>
      </c>
      <c r="H412" s="12">
        <v>64.1397156907761</v>
      </c>
      <c r="I412" s="12">
        <v>0</v>
      </c>
      <c r="J412" s="12">
        <v>0</v>
      </c>
      <c r="K412" s="12">
        <v>0</v>
      </c>
      <c r="L412" s="12">
        <v>0</v>
      </c>
      <c r="M412" s="12">
        <v>0</v>
      </c>
    </row>
    <row r="413" spans="1:13" x14ac:dyDescent="0.35">
      <c r="A413" s="10" t="str">
        <f>B351&amp;C409&amp;D413</f>
        <v>CONSUMO PER CAPITA (kg ó litros por individuo)Total BebidasANDALUCIA</v>
      </c>
      <c r="B413" s="10">
        <v>0</v>
      </c>
      <c r="C413" s="10">
        <v>0</v>
      </c>
      <c r="D413" s="12" t="s">
        <v>4</v>
      </c>
      <c r="E413" s="12">
        <v>93.483872479946911</v>
      </c>
      <c r="F413" s="12">
        <v>62.267062628157205</v>
      </c>
      <c r="G413" s="12">
        <v>64.116341787778467</v>
      </c>
      <c r="H413" s="12">
        <v>69.242770044732225</v>
      </c>
      <c r="I413" s="12">
        <v>0</v>
      </c>
      <c r="J413" s="12">
        <v>0</v>
      </c>
      <c r="K413" s="12">
        <v>0</v>
      </c>
      <c r="L413" s="12">
        <v>0</v>
      </c>
      <c r="M413" s="12">
        <v>0</v>
      </c>
    </row>
    <row r="414" spans="1:13" x14ac:dyDescent="0.35">
      <c r="A414" s="10" t="str">
        <f>B351&amp;C409&amp;D414</f>
        <v>CONSUMO PER CAPITA (kg ó litros por individuo)Total BebidasMDD AM</v>
      </c>
      <c r="B414" s="10">
        <v>0</v>
      </c>
      <c r="C414" s="10">
        <v>0</v>
      </c>
      <c r="D414" s="12" t="s">
        <v>5</v>
      </c>
      <c r="E414" s="12">
        <v>86.798352459713399</v>
      </c>
      <c r="F414" s="12">
        <v>53.749048420652855</v>
      </c>
      <c r="G414" s="12">
        <v>62.985971923673688</v>
      </c>
      <c r="H414" s="12">
        <v>67.603853823346626</v>
      </c>
      <c r="I414" s="12">
        <v>0</v>
      </c>
      <c r="J414" s="12">
        <v>0</v>
      </c>
      <c r="K414" s="12">
        <v>0</v>
      </c>
      <c r="L414" s="12">
        <v>0</v>
      </c>
      <c r="M414" s="12">
        <v>0</v>
      </c>
    </row>
    <row r="415" spans="1:13" x14ac:dyDescent="0.35">
      <c r="A415" s="10" t="str">
        <f>B351&amp;C409&amp;D415</f>
        <v>CONSUMO PER CAPITA (kg ó litros por individuo)Total BebidasRTO CENTRO</v>
      </c>
      <c r="B415" s="10">
        <v>0</v>
      </c>
      <c r="C415" s="10">
        <v>0</v>
      </c>
      <c r="D415" s="12" t="s">
        <v>6</v>
      </c>
      <c r="E415" s="12">
        <v>93.47414384335886</v>
      </c>
      <c r="F415" s="12">
        <v>62.523841661279775</v>
      </c>
      <c r="G415" s="12">
        <v>67.184182163808345</v>
      </c>
      <c r="H415" s="12">
        <v>67.353711267225322</v>
      </c>
      <c r="I415" s="12">
        <v>0</v>
      </c>
      <c r="J415" s="12">
        <v>0</v>
      </c>
      <c r="K415" s="12">
        <v>0</v>
      </c>
      <c r="L415" s="12">
        <v>0</v>
      </c>
      <c r="M415" s="12">
        <v>0</v>
      </c>
    </row>
    <row r="416" spans="1:13" x14ac:dyDescent="0.35">
      <c r="A416" s="10" t="str">
        <f>B351&amp;C409&amp;D416</f>
        <v>CONSUMO PER CAPITA (kg ó litros por individuo)Total BebidasNORTE-CENTRO</v>
      </c>
      <c r="B416" s="10">
        <v>0</v>
      </c>
      <c r="C416" s="10">
        <v>0</v>
      </c>
      <c r="D416" s="12" t="s">
        <v>7</v>
      </c>
      <c r="E416" s="12">
        <v>90.78799338738601</v>
      </c>
      <c r="F416" s="12">
        <v>56.988879265922542</v>
      </c>
      <c r="G416" s="12">
        <v>59.795362537775738</v>
      </c>
      <c r="H416" s="12">
        <v>69.180371299578496</v>
      </c>
      <c r="I416" s="12">
        <v>0</v>
      </c>
      <c r="J416" s="12">
        <v>0</v>
      </c>
      <c r="K416" s="12">
        <v>0</v>
      </c>
      <c r="L416" s="12">
        <v>0</v>
      </c>
      <c r="M416" s="12">
        <v>0</v>
      </c>
    </row>
    <row r="417" spans="1:13" x14ac:dyDescent="0.35">
      <c r="A417" s="10" t="str">
        <f>B351&amp;C409&amp;D417</f>
        <v>CONSUMO PER CAPITA (kg ó litros por individuo)Total BebidasNOROESTE</v>
      </c>
      <c r="B417" s="10">
        <v>0</v>
      </c>
      <c r="C417" s="10">
        <v>0</v>
      </c>
      <c r="D417" s="12" t="s">
        <v>8</v>
      </c>
      <c r="E417" s="12">
        <v>106.58070476842278</v>
      </c>
      <c r="F417" s="12">
        <v>68.149164235776482</v>
      </c>
      <c r="G417" s="12">
        <v>68.924252403147833</v>
      </c>
      <c r="H417" s="12">
        <v>75.934131965461347</v>
      </c>
      <c r="I417" s="12">
        <v>0</v>
      </c>
      <c r="J417" s="12">
        <v>0</v>
      </c>
      <c r="K417" s="12">
        <v>0</v>
      </c>
      <c r="L417" s="12">
        <v>0</v>
      </c>
      <c r="M417" s="12">
        <v>0</v>
      </c>
    </row>
    <row r="418" spans="1:13" x14ac:dyDescent="0.35">
      <c r="A418" s="10" t="str">
        <f>B351&amp;C409&amp;D418</f>
        <v>CONSUMO PER CAPITA (kg ó litros por individuo)Total Bebidas&lt;2MIL</v>
      </c>
      <c r="B418" s="10">
        <v>0</v>
      </c>
      <c r="C418" s="10">
        <v>0</v>
      </c>
      <c r="D418" s="13" t="s">
        <v>9</v>
      </c>
      <c r="E418" s="13">
        <v>86.405028180622381</v>
      </c>
      <c r="F418" s="12">
        <v>60.12756193889529</v>
      </c>
      <c r="G418" s="13">
        <v>60.025287482998941</v>
      </c>
      <c r="H418" s="13">
        <v>62.413357047039632</v>
      </c>
      <c r="I418" s="13">
        <v>0</v>
      </c>
      <c r="J418" s="13">
        <v>0</v>
      </c>
      <c r="K418" s="13">
        <v>0</v>
      </c>
      <c r="L418" s="13">
        <v>0</v>
      </c>
      <c r="M418" s="12">
        <v>0</v>
      </c>
    </row>
    <row r="419" spans="1:13" x14ac:dyDescent="0.35">
      <c r="A419" s="10" t="str">
        <f>B351&amp;C409&amp;D419</f>
        <v>CONSUMO PER CAPITA (kg ó litros por individuo)Total Bebidas2-5MIL</v>
      </c>
      <c r="B419" s="10">
        <v>0</v>
      </c>
      <c r="C419" s="10">
        <v>0</v>
      </c>
      <c r="D419" s="13" t="s">
        <v>10</v>
      </c>
      <c r="E419" s="13">
        <v>73.504754527084572</v>
      </c>
      <c r="F419" s="12">
        <v>42.570327562167648</v>
      </c>
      <c r="G419" s="12">
        <v>42.068269842099191</v>
      </c>
      <c r="H419" s="12">
        <v>49.785327902811211</v>
      </c>
      <c r="I419" s="12">
        <v>0</v>
      </c>
      <c r="J419" s="12">
        <v>0</v>
      </c>
      <c r="K419" s="12">
        <v>0</v>
      </c>
      <c r="L419" s="13">
        <v>0</v>
      </c>
      <c r="M419" s="12">
        <v>0</v>
      </c>
    </row>
    <row r="420" spans="1:13" x14ac:dyDescent="0.35">
      <c r="A420" s="10" t="str">
        <f>B351&amp;C409&amp;D420</f>
        <v>CONSUMO PER CAPITA (kg ó litros por individuo)Total Bebidas5-10MIL</v>
      </c>
      <c r="B420" s="10">
        <v>0</v>
      </c>
      <c r="C420" s="10">
        <v>0</v>
      </c>
      <c r="D420" s="12" t="s">
        <v>11</v>
      </c>
      <c r="E420" s="12">
        <v>87.456923067388189</v>
      </c>
      <c r="F420" s="12">
        <v>49.28389181355687</v>
      </c>
      <c r="G420" s="12">
        <v>61.474090597698009</v>
      </c>
      <c r="H420" s="12">
        <v>67.790899607212026</v>
      </c>
      <c r="I420" s="12">
        <v>0</v>
      </c>
      <c r="J420" s="12">
        <v>0</v>
      </c>
      <c r="K420" s="12">
        <v>0</v>
      </c>
      <c r="L420" s="12">
        <v>0</v>
      </c>
      <c r="M420" s="12">
        <v>0</v>
      </c>
    </row>
    <row r="421" spans="1:13" x14ac:dyDescent="0.35">
      <c r="A421" s="10" t="str">
        <f>B351&amp;C409&amp;D421</f>
        <v>CONSUMO PER CAPITA (kg ó litros por individuo)Total Bebidas10-30MIL</v>
      </c>
      <c r="B421" s="10">
        <v>0</v>
      </c>
      <c r="C421" s="10">
        <v>0</v>
      </c>
      <c r="D421" s="12" t="s">
        <v>12</v>
      </c>
      <c r="E421" s="12">
        <v>104.8976960628834</v>
      </c>
      <c r="F421" s="12">
        <v>60.043611786778989</v>
      </c>
      <c r="G421" s="12">
        <v>63.889101780630661</v>
      </c>
      <c r="H421" s="12">
        <v>66.660645844278349</v>
      </c>
      <c r="I421" s="12">
        <v>0</v>
      </c>
      <c r="J421" s="12">
        <v>0</v>
      </c>
      <c r="K421" s="12">
        <v>0</v>
      </c>
      <c r="L421" s="12">
        <v>0</v>
      </c>
      <c r="M421" s="12">
        <v>0</v>
      </c>
    </row>
    <row r="422" spans="1:13" x14ac:dyDescent="0.35">
      <c r="A422" s="10" t="str">
        <f>B351&amp;C409&amp;D422</f>
        <v>CONSUMO PER CAPITA (kg ó litros por individuo)Total Bebidas30-100MIL</v>
      </c>
      <c r="B422" s="10">
        <v>0</v>
      </c>
      <c r="C422" s="10">
        <v>0</v>
      </c>
      <c r="D422" s="12" t="s">
        <v>13</v>
      </c>
      <c r="E422" s="12">
        <v>93.705291864262009</v>
      </c>
      <c r="F422" s="12">
        <v>58.757143885396324</v>
      </c>
      <c r="G422" s="12">
        <v>61.330852010333075</v>
      </c>
      <c r="H422" s="12">
        <v>64.398465558349415</v>
      </c>
      <c r="I422" s="12">
        <v>0</v>
      </c>
      <c r="J422" s="12">
        <v>0</v>
      </c>
      <c r="K422" s="12">
        <v>0</v>
      </c>
      <c r="L422" s="12">
        <v>0</v>
      </c>
      <c r="M422" s="12">
        <v>0</v>
      </c>
    </row>
    <row r="423" spans="1:13" x14ac:dyDescent="0.35">
      <c r="A423" s="10" t="str">
        <f>B351&amp;C409&amp;D423</f>
        <v>CONSUMO PER CAPITA (kg ó litros por individuo)Total Bebidas100-200MIL</v>
      </c>
      <c r="B423" s="10">
        <v>0</v>
      </c>
      <c r="C423" s="10">
        <v>0</v>
      </c>
      <c r="D423" s="12" t="s">
        <v>14</v>
      </c>
      <c r="E423" s="12">
        <v>96.435036000973184</v>
      </c>
      <c r="F423" s="12">
        <v>58.225685299258629</v>
      </c>
      <c r="G423" s="12">
        <v>62.53129023450964</v>
      </c>
      <c r="H423" s="12">
        <v>68.334671688746198</v>
      </c>
      <c r="I423" s="12">
        <v>0</v>
      </c>
      <c r="J423" s="12">
        <v>0</v>
      </c>
      <c r="K423" s="12">
        <v>0</v>
      </c>
      <c r="L423" s="12">
        <v>0</v>
      </c>
      <c r="M423" s="12">
        <v>0</v>
      </c>
    </row>
    <row r="424" spans="1:13" x14ac:dyDescent="0.35">
      <c r="A424" s="10" t="str">
        <f>B351&amp;C409&amp;D424</f>
        <v>CONSUMO PER CAPITA (kg ó litros por individuo)Total Bebidas200-500MIL</v>
      </c>
      <c r="B424" s="10">
        <v>0</v>
      </c>
      <c r="C424" s="10">
        <v>0</v>
      </c>
      <c r="D424" s="12" t="s">
        <v>15</v>
      </c>
      <c r="E424" s="12">
        <v>97.524324359861723</v>
      </c>
      <c r="F424" s="12">
        <v>60.076533478933989</v>
      </c>
      <c r="G424" s="12">
        <v>63.058729855901582</v>
      </c>
      <c r="H424" s="12">
        <v>70.773960049461422</v>
      </c>
      <c r="I424" s="12">
        <v>0</v>
      </c>
      <c r="J424" s="12">
        <v>0</v>
      </c>
      <c r="K424" s="12">
        <v>0</v>
      </c>
      <c r="L424" s="12">
        <v>0</v>
      </c>
      <c r="M424" s="12">
        <v>0</v>
      </c>
    </row>
    <row r="425" spans="1:13" x14ac:dyDescent="0.35">
      <c r="A425" s="10" t="str">
        <f>B351&amp;C409&amp;D425</f>
        <v>CONSUMO PER CAPITA (kg ó litros por individuo)Total Bebidas&gt;500MIL</v>
      </c>
      <c r="B425" s="10">
        <v>0</v>
      </c>
      <c r="C425" s="10">
        <v>0</v>
      </c>
      <c r="D425" s="12" t="s">
        <v>16</v>
      </c>
      <c r="E425" s="12">
        <v>93.631147052659813</v>
      </c>
      <c r="F425" s="12">
        <v>63.226028297680045</v>
      </c>
      <c r="G425" s="12">
        <v>70.89854908690458</v>
      </c>
      <c r="H425" s="12">
        <v>75.797053388116453</v>
      </c>
      <c r="I425" s="12">
        <v>0</v>
      </c>
      <c r="J425" s="12">
        <v>0</v>
      </c>
      <c r="K425" s="12">
        <v>0</v>
      </c>
      <c r="L425" s="12">
        <v>0</v>
      </c>
      <c r="M425" s="12">
        <v>0</v>
      </c>
    </row>
    <row r="426" spans="1:13" x14ac:dyDescent="0.35">
      <c r="A426" s="10" t="str">
        <f>B351&amp;C409&amp;D426</f>
        <v>CONSUMO PER CAPITA (kg ó litros por individuo)Total BebidasDE 15 A 19 AÑOS</v>
      </c>
      <c r="B426" s="10">
        <v>0</v>
      </c>
      <c r="C426" s="10">
        <v>0</v>
      </c>
      <c r="D426" s="13" t="s">
        <v>39</v>
      </c>
      <c r="E426" s="13">
        <v>28.227964930166362</v>
      </c>
      <c r="F426" s="12">
        <v>23.317828299987308</v>
      </c>
      <c r="G426" s="12">
        <v>24.079267551893793</v>
      </c>
      <c r="H426" s="12">
        <v>20.032705390941199</v>
      </c>
      <c r="I426" s="12">
        <v>0</v>
      </c>
      <c r="J426" s="13">
        <v>0</v>
      </c>
      <c r="K426" s="13">
        <v>0</v>
      </c>
      <c r="L426" s="13">
        <v>0</v>
      </c>
      <c r="M426" s="12">
        <v>0</v>
      </c>
    </row>
    <row r="427" spans="1:13" x14ac:dyDescent="0.35">
      <c r="A427" s="10" t="str">
        <f>B351&amp;C409&amp;D427</f>
        <v>CONSUMO PER CAPITA (kg ó litros por individuo)Total BebidasDE 20 A 24 AÑOS</v>
      </c>
      <c r="B427" s="10">
        <v>0</v>
      </c>
      <c r="C427" s="10">
        <v>0</v>
      </c>
      <c r="D427" s="12" t="s">
        <v>40</v>
      </c>
      <c r="E427" s="12">
        <v>48.750433090716257</v>
      </c>
      <c r="F427" s="12">
        <v>35.745123522360672</v>
      </c>
      <c r="G427" s="12">
        <v>26.643291699025077</v>
      </c>
      <c r="H427" s="12">
        <v>23.791272319154775</v>
      </c>
      <c r="I427" s="12">
        <v>0</v>
      </c>
      <c r="J427" s="12">
        <v>0</v>
      </c>
      <c r="K427" s="12">
        <v>0</v>
      </c>
      <c r="L427" s="12">
        <v>0</v>
      </c>
      <c r="M427" s="12">
        <v>0</v>
      </c>
    </row>
    <row r="428" spans="1:13" x14ac:dyDescent="0.35">
      <c r="A428" s="10" t="str">
        <f>B351&amp;C409&amp;D428</f>
        <v>CONSUMO PER CAPITA (kg ó litros por individuo)Total BebidasDE 25 A 34 AÑOS</v>
      </c>
      <c r="B428" s="10">
        <v>0</v>
      </c>
      <c r="C428" s="10">
        <v>0</v>
      </c>
      <c r="D428" s="12" t="s">
        <v>41</v>
      </c>
      <c r="E428" s="12">
        <v>57.004063283570801</v>
      </c>
      <c r="F428" s="12">
        <v>34.345510056205576</v>
      </c>
      <c r="G428" s="12">
        <v>37.769952898031896</v>
      </c>
      <c r="H428" s="12">
        <v>34.698464635466323</v>
      </c>
      <c r="I428" s="12">
        <v>0</v>
      </c>
      <c r="J428" s="12">
        <v>0</v>
      </c>
      <c r="K428" s="12">
        <v>0</v>
      </c>
      <c r="L428" s="12">
        <v>0</v>
      </c>
      <c r="M428" s="12">
        <v>0</v>
      </c>
    </row>
    <row r="429" spans="1:13" x14ac:dyDescent="0.35">
      <c r="A429" s="10" t="str">
        <f>B351&amp;C409&amp;D429</f>
        <v>CONSUMO PER CAPITA (kg ó litros por individuo)Total BebidasDE 35 A 49 AÑOS</v>
      </c>
      <c r="B429" s="10">
        <v>0</v>
      </c>
      <c r="C429" s="10">
        <v>0</v>
      </c>
      <c r="D429" s="12" t="s">
        <v>42</v>
      </c>
      <c r="E429" s="12">
        <v>88.733780673593884</v>
      </c>
      <c r="F429" s="12">
        <v>52.670444236814525</v>
      </c>
      <c r="G429" s="12">
        <v>55.812522226954293</v>
      </c>
      <c r="H429" s="12">
        <v>59.376725899485095</v>
      </c>
      <c r="I429" s="12">
        <v>0</v>
      </c>
      <c r="J429" s="12">
        <v>0</v>
      </c>
      <c r="K429" s="12">
        <v>0</v>
      </c>
      <c r="L429" s="12">
        <v>0</v>
      </c>
      <c r="M429" s="12">
        <v>0</v>
      </c>
    </row>
    <row r="430" spans="1:13" x14ac:dyDescent="0.35">
      <c r="A430" s="10" t="str">
        <f>B351&amp;C409&amp;D430</f>
        <v>CONSUMO PER CAPITA (kg ó litros por individuo)Total BebidasDE 50 A 59 AÑOS</v>
      </c>
      <c r="B430" s="10">
        <v>0</v>
      </c>
      <c r="C430" s="10">
        <v>0</v>
      </c>
      <c r="D430" s="12" t="s">
        <v>43</v>
      </c>
      <c r="E430" s="12">
        <v>119.19589015186318</v>
      </c>
      <c r="F430" s="12">
        <v>73.36229725645029</v>
      </c>
      <c r="G430" s="12">
        <v>83.536914625114136</v>
      </c>
      <c r="H430" s="12">
        <v>84.009111047034565</v>
      </c>
      <c r="I430" s="12">
        <v>0</v>
      </c>
      <c r="J430" s="12">
        <v>0</v>
      </c>
      <c r="K430" s="12">
        <v>0</v>
      </c>
      <c r="L430" s="12">
        <v>0</v>
      </c>
      <c r="M430" s="12">
        <v>0</v>
      </c>
    </row>
    <row r="431" spans="1:13" x14ac:dyDescent="0.35">
      <c r="A431" s="10" t="str">
        <f>B351&amp;C409&amp;D431</f>
        <v>CONSUMO PER CAPITA (kg ó litros por individuo)Total BebidasDE 60 A 75 AÑOS</v>
      </c>
      <c r="B431" s="10">
        <v>0</v>
      </c>
      <c r="C431" s="10">
        <v>0</v>
      </c>
      <c r="D431" s="13" t="s">
        <v>44</v>
      </c>
      <c r="E431" s="13">
        <v>137.81149422855387</v>
      </c>
      <c r="F431" s="12">
        <v>84.505441441645075</v>
      </c>
      <c r="G431" s="12">
        <v>90.417678827603467</v>
      </c>
      <c r="H431" s="12">
        <v>109.27684984963055</v>
      </c>
      <c r="I431" s="12">
        <v>0</v>
      </c>
      <c r="J431" s="12">
        <v>0</v>
      </c>
      <c r="K431" s="12">
        <v>0</v>
      </c>
      <c r="L431" s="12">
        <v>0</v>
      </c>
      <c r="M431" s="12">
        <v>0</v>
      </c>
    </row>
    <row r="432" spans="1:13" x14ac:dyDescent="0.35">
      <c r="A432" s="10" t="str">
        <f>B351&amp;C409&amp;D432</f>
        <v>CONSUMO PER CAPITA (kg ó litros por individuo)Total BebidasALTA Y MEDIA ALTA</v>
      </c>
      <c r="B432" s="10">
        <v>0</v>
      </c>
      <c r="C432" s="10">
        <v>0</v>
      </c>
      <c r="D432" s="12" t="s">
        <v>17</v>
      </c>
      <c r="E432" s="12">
        <v>110.79401699688593</v>
      </c>
      <c r="F432" s="12">
        <v>68.187334849112673</v>
      </c>
      <c r="G432" s="12">
        <v>81.285002356156582</v>
      </c>
      <c r="H432" s="12">
        <v>83.060620803988542</v>
      </c>
      <c r="I432" s="12">
        <v>0</v>
      </c>
      <c r="J432" s="12">
        <v>0</v>
      </c>
      <c r="K432" s="12">
        <v>0</v>
      </c>
      <c r="L432" s="12">
        <v>0</v>
      </c>
      <c r="M432" s="12">
        <v>0</v>
      </c>
    </row>
    <row r="433" spans="1:13" x14ac:dyDescent="0.35">
      <c r="A433" s="10" t="str">
        <f>B351&amp;C409&amp;D433</f>
        <v>CONSUMO PER CAPITA (kg ó litros por individuo)Total BebidasMEDIA</v>
      </c>
      <c r="B433" s="10">
        <v>0</v>
      </c>
      <c r="C433" s="10">
        <v>0</v>
      </c>
      <c r="D433" s="12" t="s">
        <v>18</v>
      </c>
      <c r="E433" s="12">
        <v>90.563640301222449</v>
      </c>
      <c r="F433" s="12">
        <v>55.184185902139944</v>
      </c>
      <c r="G433" s="12">
        <v>60.899457088933673</v>
      </c>
      <c r="H433" s="12">
        <v>67.572355988653428</v>
      </c>
      <c r="I433" s="12">
        <v>0</v>
      </c>
      <c r="J433" s="12">
        <v>0</v>
      </c>
      <c r="K433" s="12">
        <v>0</v>
      </c>
      <c r="L433" s="12">
        <v>0</v>
      </c>
      <c r="M433" s="12">
        <v>0</v>
      </c>
    </row>
    <row r="434" spans="1:13" x14ac:dyDescent="0.35">
      <c r="A434" s="10" t="str">
        <f>B351&amp;C409&amp;D434</f>
        <v>CONSUMO PER CAPITA (kg ó litros por individuo)Total BebidasMEDIA BAJA</v>
      </c>
      <c r="B434" s="10">
        <v>0</v>
      </c>
      <c r="C434" s="10">
        <v>0</v>
      </c>
      <c r="D434" s="12" t="s">
        <v>19</v>
      </c>
      <c r="E434" s="12">
        <v>98.405318819026192</v>
      </c>
      <c r="F434" s="12">
        <v>56.486982331140453</v>
      </c>
      <c r="G434" s="12">
        <v>55.286742580350598</v>
      </c>
      <c r="H434" s="12">
        <v>62.903054121593243</v>
      </c>
      <c r="I434" s="12">
        <v>0</v>
      </c>
      <c r="J434" s="12">
        <v>0</v>
      </c>
      <c r="K434" s="12">
        <v>0</v>
      </c>
      <c r="L434" s="12">
        <v>0</v>
      </c>
      <c r="M434" s="12">
        <v>0</v>
      </c>
    </row>
    <row r="435" spans="1:13" x14ac:dyDescent="0.35">
      <c r="A435" s="10" t="str">
        <f>B351&amp;C409&amp;D435</f>
        <v>CONSUMO PER CAPITA (kg ó litros por individuo)Total BebidasBAJA</v>
      </c>
      <c r="B435" s="10">
        <v>0</v>
      </c>
      <c r="C435" s="10">
        <v>0</v>
      </c>
      <c r="D435" s="12" t="s">
        <v>20</v>
      </c>
      <c r="E435" s="12">
        <v>76.396788507924541</v>
      </c>
      <c r="F435" s="12">
        <v>54.136787634366179</v>
      </c>
      <c r="G435" s="12">
        <v>53.750130885881973</v>
      </c>
      <c r="H435" s="12">
        <v>54.697220683011089</v>
      </c>
      <c r="I435" s="12">
        <v>0</v>
      </c>
      <c r="J435" s="12">
        <v>0</v>
      </c>
      <c r="K435" s="12">
        <v>0</v>
      </c>
      <c r="L435" s="12">
        <v>0</v>
      </c>
      <c r="M435" s="12">
        <v>0</v>
      </c>
    </row>
    <row r="436" spans="1:13" x14ac:dyDescent="0.35">
      <c r="A436" s="10" t="str">
        <f>B351&amp;C409&amp;D436</f>
        <v>CONSUMO PER CAPITA (kg ó litros por individuo)Total BebidasHOMBRE</v>
      </c>
      <c r="B436" s="10">
        <v>0</v>
      </c>
      <c r="C436" s="10">
        <v>0</v>
      </c>
      <c r="D436" s="12" t="s">
        <v>21</v>
      </c>
      <c r="E436" s="12">
        <v>105.55815623971857</v>
      </c>
      <c r="F436" s="12">
        <v>66.605501470214676</v>
      </c>
      <c r="G436" s="12">
        <v>73.137598279085708</v>
      </c>
      <c r="H436" s="12">
        <v>78.984236489004942</v>
      </c>
      <c r="I436" s="12">
        <v>0</v>
      </c>
      <c r="J436" s="12">
        <v>0</v>
      </c>
      <c r="K436" s="12">
        <v>0</v>
      </c>
      <c r="L436" s="12">
        <v>0</v>
      </c>
      <c r="M436" s="12">
        <v>0</v>
      </c>
    </row>
    <row r="437" spans="1:13" x14ac:dyDescent="0.35">
      <c r="A437" s="10" t="str">
        <f>B351&amp;C409&amp;D437</f>
        <v>CONSUMO PER CAPITA (kg ó litros por individuo)Total BebidasMUJER</v>
      </c>
      <c r="B437" s="10">
        <v>0</v>
      </c>
      <c r="C437" s="10">
        <v>0</v>
      </c>
      <c r="D437" s="12" t="s">
        <v>22</v>
      </c>
      <c r="E437" s="12">
        <v>83.113646568758128</v>
      </c>
      <c r="F437" s="12">
        <v>49.757066355405499</v>
      </c>
      <c r="G437" s="12">
        <v>51.864428758759807</v>
      </c>
      <c r="H437" s="12">
        <v>55.532039332172225</v>
      </c>
      <c r="I437" s="12">
        <v>0</v>
      </c>
      <c r="J437" s="12">
        <v>0</v>
      </c>
      <c r="K437" s="12">
        <v>0</v>
      </c>
      <c r="L437" s="12">
        <v>0</v>
      </c>
      <c r="M437" s="12">
        <v>0</v>
      </c>
    </row>
    <row r="438" spans="1:13" x14ac:dyDescent="0.35">
      <c r="A438" s="10" t="str">
        <f>B351&amp;C438&amp;D438</f>
        <v>CONSUMO PER CAPITA (kg ó litros por individuo)Total Bebidas FriasT.ESPAÑA</v>
      </c>
      <c r="B438" s="10">
        <v>0</v>
      </c>
      <c r="C438" s="10" t="s">
        <v>159</v>
      </c>
      <c r="D438" s="12" t="s">
        <v>36</v>
      </c>
      <c r="E438" s="12">
        <v>83.286181814395974</v>
      </c>
      <c r="F438" s="12">
        <v>51.360701730513433</v>
      </c>
      <c r="G438" s="12">
        <v>54.59573967764301</v>
      </c>
      <c r="H438" s="12">
        <v>58.941403849563955</v>
      </c>
      <c r="I438" s="12">
        <v>0</v>
      </c>
      <c r="J438" s="12">
        <v>0</v>
      </c>
      <c r="K438" s="12">
        <v>0</v>
      </c>
      <c r="L438" s="12">
        <v>0</v>
      </c>
      <c r="M438" s="12">
        <v>0</v>
      </c>
    </row>
    <row r="439" spans="1:13" x14ac:dyDescent="0.35">
      <c r="A439" s="10" t="str">
        <f>B351&amp;C438&amp;D439</f>
        <v>CONSUMO PER CAPITA (kg ó litros por individuo)Total Bebidas FriasBCN AM</v>
      </c>
      <c r="B439" s="10">
        <v>0</v>
      </c>
      <c r="C439" s="10">
        <v>0</v>
      </c>
      <c r="D439" s="12" t="s">
        <v>1</v>
      </c>
      <c r="E439" s="13">
        <v>69.722881191426836</v>
      </c>
      <c r="F439" s="13">
        <v>42.207621926080165</v>
      </c>
      <c r="G439" s="13">
        <v>48.583157586517522</v>
      </c>
      <c r="H439" s="13">
        <v>54.072729702622532</v>
      </c>
      <c r="I439" s="13">
        <v>0</v>
      </c>
      <c r="J439" s="13">
        <v>0</v>
      </c>
      <c r="K439" s="13">
        <v>0</v>
      </c>
      <c r="L439" s="13">
        <v>0</v>
      </c>
      <c r="M439" s="12">
        <v>0</v>
      </c>
    </row>
    <row r="440" spans="1:13" x14ac:dyDescent="0.35">
      <c r="A440" s="10" t="str">
        <f>B351&amp;C438&amp;D440</f>
        <v>CONSUMO PER CAPITA (kg ó litros por individuo)Total Bebidas FriasREST.CAT ARAGON</v>
      </c>
      <c r="B440" s="10">
        <v>0</v>
      </c>
      <c r="C440" s="10">
        <v>0</v>
      </c>
      <c r="D440" s="12" t="s">
        <v>2</v>
      </c>
      <c r="E440" s="12">
        <v>89.565412415272988</v>
      </c>
      <c r="F440" s="12">
        <v>46.942979907801103</v>
      </c>
      <c r="G440" s="12">
        <v>50.776014394591336</v>
      </c>
      <c r="H440" s="12">
        <v>54.879737147930008</v>
      </c>
      <c r="I440" s="13">
        <v>0</v>
      </c>
      <c r="J440" s="13">
        <v>0</v>
      </c>
      <c r="K440" s="12">
        <v>0</v>
      </c>
      <c r="L440" s="12">
        <v>0</v>
      </c>
      <c r="M440" s="12">
        <v>0</v>
      </c>
    </row>
    <row r="441" spans="1:13" x14ac:dyDescent="0.35">
      <c r="A441" s="10" t="str">
        <f>B351&amp;C438&amp;D441</f>
        <v>CONSUMO PER CAPITA (kg ó litros por individuo)Total Bebidas FriasLEVANTE</v>
      </c>
      <c r="B441" s="10">
        <v>0</v>
      </c>
      <c r="C441" s="10">
        <v>0</v>
      </c>
      <c r="D441" s="12" t="s">
        <v>3</v>
      </c>
      <c r="E441" s="12">
        <v>90.084524488477655</v>
      </c>
      <c r="F441" s="12">
        <v>51.595123119069228</v>
      </c>
      <c r="G441" s="12">
        <v>54.50739130486064</v>
      </c>
      <c r="H441" s="12">
        <v>56.453403375755428</v>
      </c>
      <c r="I441" s="12">
        <v>0</v>
      </c>
      <c r="J441" s="12">
        <v>0</v>
      </c>
      <c r="K441" s="12">
        <v>0</v>
      </c>
      <c r="L441" s="12">
        <v>0</v>
      </c>
      <c r="M441" s="12">
        <v>0</v>
      </c>
    </row>
    <row r="442" spans="1:13" x14ac:dyDescent="0.35">
      <c r="A442" s="10" t="str">
        <f>B351&amp;C438&amp;D442</f>
        <v>CONSUMO PER CAPITA (kg ó litros por individuo)Total Bebidas FriasANDALUCIA</v>
      </c>
      <c r="B442" s="10">
        <v>0</v>
      </c>
      <c r="C442" s="10">
        <v>0</v>
      </c>
      <c r="D442" s="12" t="s">
        <v>4</v>
      </c>
      <c r="E442" s="12">
        <v>83.127301472988762</v>
      </c>
      <c r="F442" s="12">
        <v>55.890992936791754</v>
      </c>
      <c r="G442" s="12">
        <v>56.687450975570982</v>
      </c>
      <c r="H442" s="12">
        <v>61.47627484596746</v>
      </c>
      <c r="I442" s="12">
        <v>0</v>
      </c>
      <c r="J442" s="12">
        <v>0</v>
      </c>
      <c r="K442" s="12">
        <v>0</v>
      </c>
      <c r="L442" s="12">
        <v>0</v>
      </c>
      <c r="M442" s="12">
        <v>0</v>
      </c>
    </row>
    <row r="443" spans="1:13" x14ac:dyDescent="0.35">
      <c r="A443" s="10" t="str">
        <f>B351&amp;C438&amp;D443</f>
        <v>CONSUMO PER CAPITA (kg ó litros por individuo)Total Bebidas FriasMDD AM</v>
      </c>
      <c r="B443" s="10">
        <v>0</v>
      </c>
      <c r="C443" s="10">
        <v>0</v>
      </c>
      <c r="D443" s="12" t="s">
        <v>5</v>
      </c>
      <c r="E443" s="12">
        <v>77.05155950999341</v>
      </c>
      <c r="F443" s="12">
        <v>48.036356378005081</v>
      </c>
      <c r="G443" s="12">
        <v>56.643824931931505</v>
      </c>
      <c r="H443" s="12">
        <v>60.928829940654836</v>
      </c>
      <c r="I443" s="12">
        <v>0</v>
      </c>
      <c r="J443" s="12">
        <v>0</v>
      </c>
      <c r="K443" s="12">
        <v>0</v>
      </c>
      <c r="L443" s="12">
        <v>0</v>
      </c>
      <c r="M443" s="12">
        <v>0</v>
      </c>
    </row>
    <row r="444" spans="1:13" x14ac:dyDescent="0.35">
      <c r="A444" s="10" t="str">
        <f>B351&amp;C438&amp;D444</f>
        <v>CONSUMO PER CAPITA (kg ó litros por individuo)Total Bebidas FriasRTO CENTRO</v>
      </c>
      <c r="B444" s="10">
        <v>0</v>
      </c>
      <c r="C444" s="10">
        <v>0</v>
      </c>
      <c r="D444" s="12" t="s">
        <v>6</v>
      </c>
      <c r="E444" s="12">
        <v>83.470975504378217</v>
      </c>
      <c r="F444" s="12">
        <v>55.93850595885332</v>
      </c>
      <c r="G444" s="12">
        <v>60.170507977031235</v>
      </c>
      <c r="H444" s="12">
        <v>60.371883441712875</v>
      </c>
      <c r="I444" s="12">
        <v>0</v>
      </c>
      <c r="J444" s="12">
        <v>0</v>
      </c>
      <c r="K444" s="12">
        <v>0</v>
      </c>
      <c r="L444" s="12">
        <v>0</v>
      </c>
      <c r="M444" s="12">
        <v>0</v>
      </c>
    </row>
    <row r="445" spans="1:13" x14ac:dyDescent="0.35">
      <c r="A445" s="10" t="str">
        <f>B351&amp;C438&amp;D445</f>
        <v>CONSUMO PER CAPITA (kg ó litros por individuo)Total Bebidas FriasNORTE-CENTRO</v>
      </c>
      <c r="B445" s="10">
        <v>0</v>
      </c>
      <c r="C445" s="10">
        <v>0</v>
      </c>
      <c r="D445" s="12" t="s">
        <v>7</v>
      </c>
      <c r="E445" s="12">
        <v>78.754118176823567</v>
      </c>
      <c r="F445" s="12">
        <v>49.42824940941842</v>
      </c>
      <c r="G445" s="12">
        <v>50.454988318743879</v>
      </c>
      <c r="H445" s="12">
        <v>58.953691741427704</v>
      </c>
      <c r="I445" s="13">
        <v>0</v>
      </c>
      <c r="J445" s="13">
        <v>0</v>
      </c>
      <c r="K445" s="12">
        <v>0</v>
      </c>
      <c r="L445" s="12">
        <v>0</v>
      </c>
      <c r="M445" s="12">
        <v>0</v>
      </c>
    </row>
    <row r="446" spans="1:13" x14ac:dyDescent="0.35">
      <c r="A446" s="10" t="str">
        <f>B351&amp;C438&amp;D446</f>
        <v>CONSUMO PER CAPITA (kg ó litros por individuo)Total Bebidas FriasNOROESTE</v>
      </c>
      <c r="B446" s="10">
        <v>0</v>
      </c>
      <c r="C446" s="10">
        <v>0</v>
      </c>
      <c r="D446" s="12" t="s">
        <v>8</v>
      </c>
      <c r="E446" s="12">
        <v>90.638325699189124</v>
      </c>
      <c r="F446" s="12">
        <v>58.497464400354637</v>
      </c>
      <c r="G446" s="12">
        <v>57.129696384585571</v>
      </c>
      <c r="H446" s="12">
        <v>63.866074674182272</v>
      </c>
      <c r="I446" s="12">
        <v>0</v>
      </c>
      <c r="J446" s="12">
        <v>0</v>
      </c>
      <c r="K446" s="12">
        <v>0</v>
      </c>
      <c r="L446" s="12">
        <v>0</v>
      </c>
      <c r="M446" s="12">
        <v>0</v>
      </c>
    </row>
    <row r="447" spans="1:13" x14ac:dyDescent="0.35">
      <c r="A447" s="10" t="str">
        <f>B351&amp;C438&amp;D447</f>
        <v>CONSUMO PER CAPITA (kg ó litros por individuo)Total Bebidas Frias&lt;2MIL</v>
      </c>
      <c r="B447" s="10">
        <v>0</v>
      </c>
      <c r="C447" s="10">
        <v>0</v>
      </c>
      <c r="D447" s="13" t="s">
        <v>9</v>
      </c>
      <c r="E447" s="13">
        <v>78.222001887116733</v>
      </c>
      <c r="F447" s="13">
        <v>54.494023899814223</v>
      </c>
      <c r="G447" s="13">
        <v>54.01712372203734</v>
      </c>
      <c r="H447" s="13">
        <v>55.677704749854996</v>
      </c>
      <c r="I447" s="13">
        <v>0</v>
      </c>
      <c r="J447" s="13">
        <v>0</v>
      </c>
      <c r="K447" s="13">
        <v>0</v>
      </c>
      <c r="L447" s="13">
        <v>0</v>
      </c>
      <c r="M447" s="12">
        <v>0</v>
      </c>
    </row>
    <row r="448" spans="1:13" x14ac:dyDescent="0.35">
      <c r="A448" s="10" t="str">
        <f>B351&amp;C438&amp;D448</f>
        <v>CONSUMO PER CAPITA (kg ó litros por individuo)Total Bebidas Frias2-5MIL</v>
      </c>
      <c r="B448" s="10">
        <v>0</v>
      </c>
      <c r="C448" s="10">
        <v>0</v>
      </c>
      <c r="D448" s="13" t="s">
        <v>10</v>
      </c>
      <c r="E448" s="13">
        <v>64.655484105996678</v>
      </c>
      <c r="F448" s="13">
        <v>37.349895397745378</v>
      </c>
      <c r="G448" s="13">
        <v>36.143232050595614</v>
      </c>
      <c r="H448" s="12">
        <v>43.775675214422691</v>
      </c>
      <c r="I448" s="13">
        <v>0</v>
      </c>
      <c r="J448" s="13">
        <v>0</v>
      </c>
      <c r="K448" s="13">
        <v>0</v>
      </c>
      <c r="L448" s="13">
        <v>0</v>
      </c>
      <c r="M448" s="12">
        <v>0</v>
      </c>
    </row>
    <row r="449" spans="1:13" x14ac:dyDescent="0.35">
      <c r="A449" s="10" t="str">
        <f>B351&amp;C438&amp;D449</f>
        <v>CONSUMO PER CAPITA (kg ó litros por individuo)Total Bebidas Frias5-10MIL</v>
      </c>
      <c r="B449" s="10">
        <v>0</v>
      </c>
      <c r="C449" s="10">
        <v>0</v>
      </c>
      <c r="D449" s="12" t="s">
        <v>11</v>
      </c>
      <c r="E449" s="13">
        <v>78.117175200250159</v>
      </c>
      <c r="F449" s="12">
        <v>43.885989277481926</v>
      </c>
      <c r="G449" s="13">
        <v>54.002013548943275</v>
      </c>
      <c r="H449" s="12">
        <v>60.402069153424954</v>
      </c>
      <c r="I449" s="13">
        <v>0</v>
      </c>
      <c r="J449" s="13">
        <v>0</v>
      </c>
      <c r="K449" s="13">
        <v>0</v>
      </c>
      <c r="L449" s="13">
        <v>0</v>
      </c>
      <c r="M449" s="12">
        <v>0</v>
      </c>
    </row>
    <row r="450" spans="1:13" x14ac:dyDescent="0.35">
      <c r="A450" s="10" t="str">
        <f>B351&amp;C438&amp;D450</f>
        <v>CONSUMO PER CAPITA (kg ó litros por individuo)Total Bebidas Frias10-30MIL</v>
      </c>
      <c r="B450" s="10">
        <v>0</v>
      </c>
      <c r="C450" s="10">
        <v>0</v>
      </c>
      <c r="D450" s="12" t="s">
        <v>12</v>
      </c>
      <c r="E450" s="12">
        <v>93.4974401619302</v>
      </c>
      <c r="F450" s="12">
        <v>52.639071599356804</v>
      </c>
      <c r="G450" s="12">
        <v>55.609336085486042</v>
      </c>
      <c r="H450" s="12">
        <v>58.086196719863771</v>
      </c>
      <c r="I450" s="12">
        <v>0</v>
      </c>
      <c r="J450" s="12">
        <v>0</v>
      </c>
      <c r="K450" s="12">
        <v>0</v>
      </c>
      <c r="L450" s="12">
        <v>0</v>
      </c>
      <c r="M450" s="12">
        <v>0</v>
      </c>
    </row>
    <row r="451" spans="1:13" x14ac:dyDescent="0.35">
      <c r="A451" s="10" t="str">
        <f>B351&amp;C438&amp;D451</f>
        <v>CONSUMO PER CAPITA (kg ó litros por individuo)Total Bebidas Frias30-100MIL</v>
      </c>
      <c r="B451" s="10">
        <v>0</v>
      </c>
      <c r="C451" s="10">
        <v>0</v>
      </c>
      <c r="D451" s="12" t="s">
        <v>13</v>
      </c>
      <c r="E451" s="12">
        <v>82.002664744263313</v>
      </c>
      <c r="F451" s="12">
        <v>51.916566757033564</v>
      </c>
      <c r="G451" s="12">
        <v>53.358180960557227</v>
      </c>
      <c r="H451" s="12">
        <v>55.456876587625871</v>
      </c>
      <c r="I451" s="12">
        <v>0</v>
      </c>
      <c r="J451" s="12">
        <v>0</v>
      </c>
      <c r="K451" s="12">
        <v>0</v>
      </c>
      <c r="L451" s="12">
        <v>0</v>
      </c>
      <c r="M451" s="12">
        <v>0</v>
      </c>
    </row>
    <row r="452" spans="1:13" x14ac:dyDescent="0.35">
      <c r="A452" s="10" t="str">
        <f>B351&amp;C438&amp;D452</f>
        <v>CONSUMO PER CAPITA (kg ó litros por individuo)Total Bebidas Frias100-200MIL</v>
      </c>
      <c r="B452" s="10">
        <v>0</v>
      </c>
      <c r="C452" s="10">
        <v>0</v>
      </c>
      <c r="D452" s="12" t="s">
        <v>14</v>
      </c>
      <c r="E452" s="12">
        <v>84.087556328652866</v>
      </c>
      <c r="F452" s="12">
        <v>50.523535430506698</v>
      </c>
      <c r="G452" s="12">
        <v>53.814708565273392</v>
      </c>
      <c r="H452" s="12">
        <v>59.293943156167927</v>
      </c>
      <c r="I452" s="12">
        <v>0</v>
      </c>
      <c r="J452" s="12">
        <v>0</v>
      </c>
      <c r="K452" s="12">
        <v>0</v>
      </c>
      <c r="L452" s="12">
        <v>0</v>
      </c>
      <c r="M452" s="12">
        <v>0</v>
      </c>
    </row>
    <row r="453" spans="1:13" x14ac:dyDescent="0.35">
      <c r="A453" s="10" t="str">
        <f>B351&amp;C438&amp;D453</f>
        <v>CONSUMO PER CAPITA (kg ó litros por individuo)Total Bebidas Frias200-500MIL</v>
      </c>
      <c r="B453" s="10">
        <v>0</v>
      </c>
      <c r="C453" s="10">
        <v>0</v>
      </c>
      <c r="D453" s="12" t="s">
        <v>15</v>
      </c>
      <c r="E453" s="12">
        <v>86.157952275551807</v>
      </c>
      <c r="F453" s="12">
        <v>53.406287869418811</v>
      </c>
      <c r="G453" s="12">
        <v>54.924311609734055</v>
      </c>
      <c r="H453" s="12">
        <v>61.757833202975107</v>
      </c>
      <c r="I453" s="12">
        <v>0</v>
      </c>
      <c r="J453" s="12">
        <v>0</v>
      </c>
      <c r="K453" s="12">
        <v>0</v>
      </c>
      <c r="L453" s="12">
        <v>0</v>
      </c>
      <c r="M453" s="12">
        <v>0</v>
      </c>
    </row>
    <row r="454" spans="1:13" x14ac:dyDescent="0.35">
      <c r="A454" s="10" t="str">
        <f>B351&amp;C438&amp;D454</f>
        <v>CONSUMO PER CAPITA (kg ó litros por individuo)Total Bebidas Frias&gt;500MIL</v>
      </c>
      <c r="B454" s="10">
        <v>0</v>
      </c>
      <c r="C454" s="10">
        <v>0</v>
      </c>
      <c r="D454" s="12" t="s">
        <v>16</v>
      </c>
      <c r="E454" s="12">
        <v>82.579405358218935</v>
      </c>
      <c r="F454" s="12">
        <v>56.194857143111207</v>
      </c>
      <c r="G454" s="12">
        <v>62.950094793666914</v>
      </c>
      <c r="H454" s="12">
        <v>68.016426849261862</v>
      </c>
      <c r="I454" s="12">
        <v>0</v>
      </c>
      <c r="J454" s="12">
        <v>0</v>
      </c>
      <c r="K454" s="12">
        <v>0</v>
      </c>
      <c r="L454" s="12">
        <v>0</v>
      </c>
      <c r="M454" s="12">
        <v>0</v>
      </c>
    </row>
    <row r="455" spans="1:13" x14ac:dyDescent="0.35">
      <c r="A455" s="10" t="str">
        <f>B351&amp;C438&amp;D455</f>
        <v>CONSUMO PER CAPITA (kg ó litros por individuo)Total Bebidas FriasDE 15 A 19 AÑOS</v>
      </c>
      <c r="B455" s="10">
        <v>0</v>
      </c>
      <c r="C455" s="10">
        <v>0</v>
      </c>
      <c r="D455" s="13" t="s">
        <v>39</v>
      </c>
      <c r="E455" s="13">
        <v>26.64863273938926</v>
      </c>
      <c r="F455" s="13">
        <v>22.262983258747767</v>
      </c>
      <c r="G455" s="13">
        <v>22.683738440788296</v>
      </c>
      <c r="H455" s="13">
        <v>19.251571109961223</v>
      </c>
      <c r="I455" s="13">
        <v>0</v>
      </c>
      <c r="J455" s="13">
        <v>0</v>
      </c>
      <c r="K455" s="13">
        <v>0</v>
      </c>
      <c r="L455" s="13">
        <v>0</v>
      </c>
      <c r="M455" s="12">
        <v>0</v>
      </c>
    </row>
    <row r="456" spans="1:13" x14ac:dyDescent="0.35">
      <c r="A456" s="10" t="str">
        <f>B351&amp;C438&amp;D456</f>
        <v>CONSUMO PER CAPITA (kg ó litros por individuo)Total Bebidas FriasDE 20 A 24 AÑOS</v>
      </c>
      <c r="B456" s="10">
        <v>0</v>
      </c>
      <c r="C456" s="10">
        <v>0</v>
      </c>
      <c r="D456" s="12" t="s">
        <v>40</v>
      </c>
      <c r="E456" s="12">
        <v>45.847201208506107</v>
      </c>
      <c r="F456" s="12">
        <v>33.67208012144981</v>
      </c>
      <c r="G456" s="12">
        <v>24.93342989219969</v>
      </c>
      <c r="H456" s="12">
        <v>21.798161334248114</v>
      </c>
      <c r="I456" s="13">
        <v>0</v>
      </c>
      <c r="J456" s="13">
        <v>0</v>
      </c>
      <c r="K456" s="13">
        <v>0</v>
      </c>
      <c r="L456" s="12">
        <v>0</v>
      </c>
      <c r="M456" s="12">
        <v>0</v>
      </c>
    </row>
    <row r="457" spans="1:13" x14ac:dyDescent="0.35">
      <c r="A457" s="10" t="str">
        <f>B351&amp;C438&amp;D457</f>
        <v>CONSUMO PER CAPITA (kg ó litros por individuo)Total Bebidas FriasDE 25 A 34 AÑOS</v>
      </c>
      <c r="B457" s="10">
        <v>0</v>
      </c>
      <c r="C457" s="10">
        <v>0</v>
      </c>
      <c r="D457" s="12" t="s">
        <v>41</v>
      </c>
      <c r="E457" s="12">
        <v>51.988039740521828</v>
      </c>
      <c r="F457" s="12">
        <v>31.29723974931364</v>
      </c>
      <c r="G457" s="12">
        <v>34.066085790010717</v>
      </c>
      <c r="H457" s="12">
        <v>31.059147617467193</v>
      </c>
      <c r="I457" s="12">
        <v>0</v>
      </c>
      <c r="J457" s="12">
        <v>0</v>
      </c>
      <c r="K457" s="12">
        <v>0</v>
      </c>
      <c r="L457" s="12">
        <v>0</v>
      </c>
      <c r="M457" s="12">
        <v>0</v>
      </c>
    </row>
    <row r="458" spans="1:13" x14ac:dyDescent="0.35">
      <c r="A458" s="10" t="str">
        <f>B351&amp;C438&amp;D458</f>
        <v>CONSUMO PER CAPITA (kg ó litros por individuo)Total Bebidas FriasDE 35 A 49 AÑOS</v>
      </c>
      <c r="B458" s="10">
        <v>0</v>
      </c>
      <c r="C458" s="10">
        <v>0</v>
      </c>
      <c r="D458" s="12" t="s">
        <v>42</v>
      </c>
      <c r="E458" s="12">
        <v>77.698837099143134</v>
      </c>
      <c r="F458" s="12">
        <v>46.080043367801125</v>
      </c>
      <c r="G458" s="12">
        <v>48.310577595327693</v>
      </c>
      <c r="H458" s="12">
        <v>51.902704937030869</v>
      </c>
      <c r="I458" s="12">
        <v>0</v>
      </c>
      <c r="J458" s="12">
        <v>0</v>
      </c>
      <c r="K458" s="12">
        <v>0</v>
      </c>
      <c r="L458" s="12">
        <v>0</v>
      </c>
      <c r="M458" s="12">
        <v>0</v>
      </c>
    </row>
    <row r="459" spans="1:13" x14ac:dyDescent="0.35">
      <c r="A459" s="10" t="str">
        <f>B351&amp;C438&amp;D459</f>
        <v>CONSUMO PER CAPITA (kg ó litros por individuo)Total Bebidas FriasDE 50 A 59 AÑOS</v>
      </c>
      <c r="B459" s="10">
        <v>0</v>
      </c>
      <c r="C459" s="10">
        <v>0</v>
      </c>
      <c r="D459" s="12" t="s">
        <v>43</v>
      </c>
      <c r="E459" s="12">
        <v>104.47710242097621</v>
      </c>
      <c r="F459" s="12">
        <v>64.131797600589195</v>
      </c>
      <c r="G459" s="12">
        <v>72.965917674103366</v>
      </c>
      <c r="H459" s="12">
        <v>73.281625524438326</v>
      </c>
      <c r="I459" s="12">
        <v>0</v>
      </c>
      <c r="J459" s="12">
        <v>0</v>
      </c>
      <c r="K459" s="12">
        <v>0</v>
      </c>
      <c r="L459" s="12">
        <v>0</v>
      </c>
      <c r="M459" s="12">
        <v>0</v>
      </c>
    </row>
    <row r="460" spans="1:13" x14ac:dyDescent="0.35">
      <c r="A460" s="10" t="str">
        <f>B351&amp;C438&amp;D460</f>
        <v>CONSUMO PER CAPITA (kg ó litros por individuo)Total Bebidas FriasDE 60 A 75 AÑOS</v>
      </c>
      <c r="B460" s="10">
        <v>0</v>
      </c>
      <c r="C460" s="10">
        <v>0</v>
      </c>
      <c r="D460" s="12" t="s">
        <v>44</v>
      </c>
      <c r="E460" s="13">
        <v>121.1559732499952</v>
      </c>
      <c r="F460" s="13">
        <v>74.257933107326309</v>
      </c>
      <c r="G460" s="13">
        <v>78.236297392544756</v>
      </c>
      <c r="H460" s="12">
        <v>95.371502726182868</v>
      </c>
      <c r="I460" s="12">
        <v>0</v>
      </c>
      <c r="J460" s="12">
        <v>0</v>
      </c>
      <c r="K460" s="12">
        <v>0</v>
      </c>
      <c r="L460" s="12">
        <v>0</v>
      </c>
      <c r="M460" s="12">
        <v>0</v>
      </c>
    </row>
    <row r="461" spans="1:13" x14ac:dyDescent="0.35">
      <c r="A461" s="10" t="str">
        <f>B351&amp;C438&amp;D461</f>
        <v>CONSUMO PER CAPITA (kg ó litros por individuo)Total Bebidas FriasALTA Y MEDIA ALTA</v>
      </c>
      <c r="B461" s="10">
        <v>0</v>
      </c>
      <c r="C461" s="10">
        <v>0</v>
      </c>
      <c r="D461" s="12" t="s">
        <v>17</v>
      </c>
      <c r="E461" s="12">
        <v>98.123519195420656</v>
      </c>
      <c r="F461" s="12">
        <v>60.51220631183682</v>
      </c>
      <c r="G461" s="12">
        <v>71.666312043455179</v>
      </c>
      <c r="H461" s="12">
        <v>73.452731330654458</v>
      </c>
      <c r="I461" s="12">
        <v>0</v>
      </c>
      <c r="J461" s="12">
        <v>0</v>
      </c>
      <c r="K461" s="12">
        <v>0</v>
      </c>
      <c r="L461" s="12">
        <v>0</v>
      </c>
      <c r="M461" s="12">
        <v>0</v>
      </c>
    </row>
    <row r="462" spans="1:13" x14ac:dyDescent="0.35">
      <c r="A462" s="10" t="str">
        <f>B351&amp;C438&amp;D462</f>
        <v>CONSUMO PER CAPITA (kg ó litros por individuo)Total Bebidas FriasMEDIA</v>
      </c>
      <c r="B462" s="10">
        <v>0</v>
      </c>
      <c r="C462" s="10">
        <v>0</v>
      </c>
      <c r="D462" s="12" t="s">
        <v>18</v>
      </c>
      <c r="E462" s="12">
        <v>79.439239487379439</v>
      </c>
      <c r="F462" s="12">
        <v>48.186381057028214</v>
      </c>
      <c r="G462" s="12">
        <v>53.186293222286466</v>
      </c>
      <c r="H462" s="12">
        <v>59.57774295739015</v>
      </c>
      <c r="I462" s="12">
        <v>0</v>
      </c>
      <c r="J462" s="12">
        <v>0</v>
      </c>
      <c r="K462" s="12">
        <v>0</v>
      </c>
      <c r="L462" s="12">
        <v>0</v>
      </c>
      <c r="M462" s="12">
        <v>0</v>
      </c>
    </row>
    <row r="463" spans="1:13" x14ac:dyDescent="0.35">
      <c r="A463" s="10" t="str">
        <f>B351&amp;C438&amp;D463</f>
        <v>CONSUMO PER CAPITA (kg ó litros por individuo)Total Bebidas FriasMEDIA BAJA</v>
      </c>
      <c r="B463" s="10">
        <v>0</v>
      </c>
      <c r="C463" s="10">
        <v>0</v>
      </c>
      <c r="D463" s="12" t="s">
        <v>19</v>
      </c>
      <c r="E463" s="12">
        <v>88.054747688253642</v>
      </c>
      <c r="F463" s="12">
        <v>49.838762328325345</v>
      </c>
      <c r="G463" s="12">
        <v>47.550162726523311</v>
      </c>
      <c r="H463" s="12">
        <v>53.900491230349679</v>
      </c>
      <c r="I463" s="12">
        <v>0</v>
      </c>
      <c r="J463" s="12">
        <v>0</v>
      </c>
      <c r="K463" s="12">
        <v>0</v>
      </c>
      <c r="L463" s="12">
        <v>0</v>
      </c>
      <c r="M463" s="12">
        <v>0</v>
      </c>
    </row>
    <row r="464" spans="1:13" x14ac:dyDescent="0.35">
      <c r="A464" s="10" t="str">
        <f>B351&amp;C438&amp;D464</f>
        <v>CONSUMO PER CAPITA (kg ó litros por individuo)Total Bebidas FriasBAJA</v>
      </c>
      <c r="B464" s="10">
        <v>0</v>
      </c>
      <c r="C464" s="10">
        <v>0</v>
      </c>
      <c r="D464" s="12" t="s">
        <v>20</v>
      </c>
      <c r="E464" s="13">
        <v>66.765043425383354</v>
      </c>
      <c r="F464" s="13">
        <v>48.703417372153623</v>
      </c>
      <c r="G464" s="12">
        <v>47.611090584617948</v>
      </c>
      <c r="H464" s="12">
        <v>48.627723563605194</v>
      </c>
      <c r="I464" s="12">
        <v>0</v>
      </c>
      <c r="J464" s="12">
        <v>0</v>
      </c>
      <c r="K464" s="12">
        <v>0</v>
      </c>
      <c r="L464" s="12">
        <v>0</v>
      </c>
      <c r="M464" s="12">
        <v>0</v>
      </c>
    </row>
    <row r="465" spans="1:13" x14ac:dyDescent="0.35">
      <c r="A465" s="10" t="str">
        <f>B351&amp;C438&amp;D465</f>
        <v>CONSUMO PER CAPITA (kg ó litros por individuo)Total Bebidas FriasHOMBRE</v>
      </c>
      <c r="B465" s="10">
        <v>0</v>
      </c>
      <c r="C465" s="10">
        <v>0</v>
      </c>
      <c r="D465" s="12" t="s">
        <v>21</v>
      </c>
      <c r="E465" s="12">
        <v>92.62013166696309</v>
      </c>
      <c r="F465" s="12">
        <v>58.295887244396674</v>
      </c>
      <c r="G465" s="12">
        <v>63.293673637067499</v>
      </c>
      <c r="H465" s="12">
        <v>68.789918024279658</v>
      </c>
      <c r="I465" s="12">
        <v>0</v>
      </c>
      <c r="J465" s="12">
        <v>0</v>
      </c>
      <c r="K465" s="12">
        <v>0</v>
      </c>
      <c r="L465" s="12">
        <v>0</v>
      </c>
      <c r="M465" s="12">
        <v>0</v>
      </c>
    </row>
    <row r="466" spans="1:13" x14ac:dyDescent="0.35">
      <c r="A466" s="10" t="str">
        <f>B351&amp;C438&amp;D466</f>
        <v>CONSUMO PER CAPITA (kg ó litros por individuo)Total Bebidas FriasMUJER</v>
      </c>
      <c r="B466" s="10">
        <v>0</v>
      </c>
      <c r="C466" s="10">
        <v>0</v>
      </c>
      <c r="D466" s="12" t="s">
        <v>22</v>
      </c>
      <c r="E466" s="12">
        <v>74.092116645639592</v>
      </c>
      <c r="F466" s="12">
        <v>44.541015265339944</v>
      </c>
      <c r="G466" s="12">
        <v>46.028970354563015</v>
      </c>
      <c r="H466" s="12">
        <v>49.233598302479507</v>
      </c>
      <c r="I466" s="12">
        <v>0</v>
      </c>
      <c r="J466" s="12">
        <v>0</v>
      </c>
      <c r="K466" s="12">
        <v>0</v>
      </c>
      <c r="L466" s="12">
        <v>0</v>
      </c>
      <c r="M466" s="12">
        <v>0</v>
      </c>
    </row>
    <row r="467" spans="1:13" x14ac:dyDescent="0.35">
      <c r="A467" s="10" t="str">
        <f>B351&amp;C467&amp;D467</f>
        <v>CONSUMO PER CAPITA (kg ó litros por individuo)Total Bebidas CalientesT.ESPAÑA</v>
      </c>
      <c r="B467" s="10">
        <v>0</v>
      </c>
      <c r="C467" s="10" t="s">
        <v>160</v>
      </c>
      <c r="D467" s="12" t="s">
        <v>36</v>
      </c>
      <c r="E467" s="12">
        <v>10.964994696040851</v>
      </c>
      <c r="F467" s="12">
        <v>6.7498372192159195</v>
      </c>
      <c r="G467" s="12">
        <v>7.824455951128293</v>
      </c>
      <c r="H467" s="12">
        <v>8.2323629491627344</v>
      </c>
      <c r="I467" s="12">
        <v>0</v>
      </c>
      <c r="J467" s="12">
        <v>0</v>
      </c>
      <c r="K467" s="12">
        <v>0</v>
      </c>
      <c r="L467" s="12">
        <v>0</v>
      </c>
      <c r="M467" s="12">
        <v>0</v>
      </c>
    </row>
    <row r="468" spans="1:13" x14ac:dyDescent="0.35">
      <c r="A468" s="10" t="str">
        <f>B351&amp;C467&amp;D468</f>
        <v>CONSUMO PER CAPITA (kg ó litros por individuo)Total Bebidas CalientesBCN AM</v>
      </c>
      <c r="B468" s="10">
        <v>0</v>
      </c>
      <c r="C468" s="10">
        <v>0</v>
      </c>
      <c r="D468" s="13" t="s">
        <v>1</v>
      </c>
      <c r="E468" s="13">
        <v>12.127007919930081</v>
      </c>
      <c r="F468" s="12">
        <v>6.693582458297997</v>
      </c>
      <c r="G468" s="13">
        <v>8.2096565205933114</v>
      </c>
      <c r="H468" s="12">
        <v>7.9235126981671886</v>
      </c>
      <c r="I468" s="13">
        <v>0</v>
      </c>
      <c r="J468" s="13">
        <v>0</v>
      </c>
      <c r="K468" s="13">
        <v>0</v>
      </c>
      <c r="L468" s="12">
        <v>0</v>
      </c>
      <c r="M468" s="12">
        <v>0</v>
      </c>
    </row>
    <row r="469" spans="1:13" x14ac:dyDescent="0.35">
      <c r="A469" s="10" t="str">
        <f>B351&amp;C467&amp;D469</f>
        <v>CONSUMO PER CAPITA (kg ó litros por individuo)Total Bebidas CalientesREST.CAT ARAGON</v>
      </c>
      <c r="B469" s="10">
        <v>0</v>
      </c>
      <c r="C469" s="10">
        <v>0</v>
      </c>
      <c r="D469" s="13" t="s">
        <v>2</v>
      </c>
      <c r="E469" s="13">
        <v>10.7148874891269</v>
      </c>
      <c r="F469" s="12">
        <v>6.7319552500892348</v>
      </c>
      <c r="G469" s="12">
        <v>7.164466938809932</v>
      </c>
      <c r="H469" s="12">
        <v>8.2536258566362743</v>
      </c>
      <c r="I469" s="12">
        <v>0</v>
      </c>
      <c r="J469" s="13">
        <v>0</v>
      </c>
      <c r="K469" s="12">
        <v>0</v>
      </c>
      <c r="L469" s="13">
        <v>0</v>
      </c>
      <c r="M469" s="12">
        <v>0</v>
      </c>
    </row>
    <row r="470" spans="1:13" x14ac:dyDescent="0.35">
      <c r="A470" s="10" t="str">
        <f>B351&amp;C467&amp;D470</f>
        <v>CONSUMO PER CAPITA (kg ó litros por individuo)Total Bebidas CalientesLEVANTE</v>
      </c>
      <c r="B470" s="10">
        <v>0</v>
      </c>
      <c r="C470" s="10">
        <v>0</v>
      </c>
      <c r="D470" s="13" t="s">
        <v>3</v>
      </c>
      <c r="E470" s="12">
        <v>9.245045714776154</v>
      </c>
      <c r="F470" s="12">
        <v>6.0630680202476759</v>
      </c>
      <c r="G470" s="12">
        <v>7.1894204458416722</v>
      </c>
      <c r="H470" s="12">
        <v>7.6863124704688808</v>
      </c>
      <c r="I470" s="12">
        <v>0</v>
      </c>
      <c r="J470" s="12">
        <v>0</v>
      </c>
      <c r="K470" s="13">
        <v>0</v>
      </c>
      <c r="L470" s="12">
        <v>0</v>
      </c>
      <c r="M470" s="12">
        <v>0</v>
      </c>
    </row>
    <row r="471" spans="1:13" x14ac:dyDescent="0.35">
      <c r="A471" s="10" t="str">
        <f>B351&amp;C467&amp;D471</f>
        <v>CONSUMO PER CAPITA (kg ó litros por individuo)Total Bebidas CalientesANDALUCIA</v>
      </c>
      <c r="B471" s="10">
        <v>0</v>
      </c>
      <c r="C471" s="10">
        <v>0</v>
      </c>
      <c r="D471" s="12" t="s">
        <v>4</v>
      </c>
      <c r="E471" s="12">
        <v>10.356584287978208</v>
      </c>
      <c r="F471" s="12">
        <v>6.3760609780865929</v>
      </c>
      <c r="G471" s="12">
        <v>7.4288960192394011</v>
      </c>
      <c r="H471" s="12">
        <v>7.7664959843234991</v>
      </c>
      <c r="I471" s="12">
        <v>0</v>
      </c>
      <c r="J471" s="12">
        <v>0</v>
      </c>
      <c r="K471" s="12">
        <v>0</v>
      </c>
      <c r="L471" s="12">
        <v>0</v>
      </c>
      <c r="M471" s="12">
        <v>0</v>
      </c>
    </row>
    <row r="472" spans="1:13" x14ac:dyDescent="0.35">
      <c r="A472" s="10" t="str">
        <f>B351&amp;C467&amp;D472</f>
        <v>CONSUMO PER CAPITA (kg ó litros por individuo)Total Bebidas CalientesMDD AM</v>
      </c>
      <c r="B472" s="10">
        <v>0</v>
      </c>
      <c r="C472" s="10">
        <v>0</v>
      </c>
      <c r="D472" s="13" t="s">
        <v>5</v>
      </c>
      <c r="E472" s="12">
        <v>9.7467935464980915</v>
      </c>
      <c r="F472" s="12">
        <v>5.7126899052304081</v>
      </c>
      <c r="G472" s="12">
        <v>6.342145686850083</v>
      </c>
      <c r="H472" s="12">
        <v>6.6750293710601669</v>
      </c>
      <c r="I472" s="12">
        <v>0</v>
      </c>
      <c r="J472" s="13">
        <v>0</v>
      </c>
      <c r="K472" s="12">
        <v>0</v>
      </c>
      <c r="L472" s="12">
        <v>0</v>
      </c>
      <c r="M472" s="12">
        <v>0</v>
      </c>
    </row>
    <row r="473" spans="1:13" x14ac:dyDescent="0.35">
      <c r="A473" s="10" t="str">
        <f>B351&amp;C467&amp;D473</f>
        <v>CONSUMO PER CAPITA (kg ó litros por individuo)Total Bebidas CalientesRTO CENTRO</v>
      </c>
      <c r="B473" s="10">
        <v>0</v>
      </c>
      <c r="C473" s="10">
        <v>0</v>
      </c>
      <c r="D473" s="12" t="s">
        <v>6</v>
      </c>
      <c r="E473" s="13">
        <v>10.003182724369939</v>
      </c>
      <c r="F473" s="12">
        <v>6.5853309974592191</v>
      </c>
      <c r="G473" s="12">
        <v>7.0136621083745183</v>
      </c>
      <c r="H473" s="12">
        <v>6.9818108731769755</v>
      </c>
      <c r="I473" s="12">
        <v>0</v>
      </c>
      <c r="J473" s="12">
        <v>0</v>
      </c>
      <c r="K473" s="12">
        <v>0</v>
      </c>
      <c r="L473" s="12">
        <v>0</v>
      </c>
      <c r="M473" s="12">
        <v>0</v>
      </c>
    </row>
    <row r="474" spans="1:13" x14ac:dyDescent="0.35">
      <c r="A474" s="10" t="str">
        <f>B351&amp;C467&amp;D474</f>
        <v>CONSUMO PER CAPITA (kg ó litros por individuo)Total Bebidas CalientesNORTE-CENTRO</v>
      </c>
      <c r="B474" s="10">
        <v>0</v>
      </c>
      <c r="C474" s="10">
        <v>0</v>
      </c>
      <c r="D474" s="13" t="s">
        <v>7</v>
      </c>
      <c r="E474" s="13">
        <v>12.033869278430167</v>
      </c>
      <c r="F474" s="12">
        <v>7.5606287683717852</v>
      </c>
      <c r="G474" s="13">
        <v>9.3403858961463602</v>
      </c>
      <c r="H474" s="13">
        <v>10.2266804394938</v>
      </c>
      <c r="I474" s="13">
        <v>0</v>
      </c>
      <c r="J474" s="12">
        <v>0</v>
      </c>
      <c r="K474" s="13">
        <v>0</v>
      </c>
      <c r="L474" s="13">
        <v>0</v>
      </c>
      <c r="M474" s="12">
        <v>0</v>
      </c>
    </row>
    <row r="475" spans="1:13" x14ac:dyDescent="0.35">
      <c r="A475" s="10" t="str">
        <f>B351&amp;C467&amp;D475</f>
        <v>CONSUMO PER CAPITA (kg ó litros por individuo)Total Bebidas CalientesNOROESTE</v>
      </c>
      <c r="B475" s="10">
        <v>0</v>
      </c>
      <c r="C475" s="10">
        <v>0</v>
      </c>
      <c r="D475" s="13" t="s">
        <v>8</v>
      </c>
      <c r="E475" s="13">
        <v>15.9423627141548</v>
      </c>
      <c r="F475" s="12">
        <v>9.6516835694451277</v>
      </c>
      <c r="G475" s="12">
        <v>11.794539193326143</v>
      </c>
      <c r="H475" s="12">
        <v>12.068049844514062</v>
      </c>
      <c r="I475" s="12">
        <v>0</v>
      </c>
      <c r="J475" s="12">
        <v>0</v>
      </c>
      <c r="K475" s="12">
        <v>0</v>
      </c>
      <c r="L475" s="13">
        <v>0</v>
      </c>
      <c r="M475" s="12">
        <v>0</v>
      </c>
    </row>
    <row r="476" spans="1:13" x14ac:dyDescent="0.35">
      <c r="A476" s="10" t="str">
        <f>B351&amp;C467&amp;D476</f>
        <v>CONSUMO PER CAPITA (kg ó litros por individuo)Total Bebidas Calientes&lt;2MIL</v>
      </c>
      <c r="B476" s="10">
        <v>0</v>
      </c>
      <c r="C476" s="10">
        <v>0</v>
      </c>
      <c r="D476" s="13" t="s">
        <v>9</v>
      </c>
      <c r="E476" s="13">
        <v>8.1830356910598461</v>
      </c>
      <c r="F476" s="13">
        <v>5.633545622668267</v>
      </c>
      <c r="G476" s="13">
        <v>6.0081592204553571</v>
      </c>
      <c r="H476" s="13">
        <v>6.7356562563066067</v>
      </c>
      <c r="I476" s="13">
        <v>0</v>
      </c>
      <c r="J476" s="13">
        <v>0</v>
      </c>
      <c r="K476" s="13">
        <v>0</v>
      </c>
      <c r="L476" s="13">
        <v>0</v>
      </c>
      <c r="M476" s="12">
        <v>0</v>
      </c>
    </row>
    <row r="477" spans="1:13" x14ac:dyDescent="0.35">
      <c r="A477" s="10" t="str">
        <f>B351&amp;C467&amp;D477</f>
        <v>CONSUMO PER CAPITA (kg ó litros por individuo)Total Bebidas Calientes2-5MIL</v>
      </c>
      <c r="B477" s="10">
        <v>0</v>
      </c>
      <c r="C477" s="10">
        <v>0</v>
      </c>
      <c r="D477" s="13" t="s">
        <v>10</v>
      </c>
      <c r="E477" s="13">
        <v>8.8492656109905319</v>
      </c>
      <c r="F477" s="13">
        <v>5.2204239224563551</v>
      </c>
      <c r="G477" s="13">
        <v>5.9250273524399635</v>
      </c>
      <c r="H477" s="13">
        <v>6.0096622990332405</v>
      </c>
      <c r="I477" s="13">
        <v>0</v>
      </c>
      <c r="J477" s="13">
        <v>0</v>
      </c>
      <c r="K477" s="13">
        <v>0</v>
      </c>
      <c r="L477" s="13">
        <v>0</v>
      </c>
      <c r="M477" s="12">
        <v>0</v>
      </c>
    </row>
    <row r="478" spans="1:13" x14ac:dyDescent="0.35">
      <c r="A478" s="10" t="str">
        <f>B351&amp;C467&amp;D478</f>
        <v>CONSUMO PER CAPITA (kg ó litros por individuo)Total Bebidas Calientes5-10MIL</v>
      </c>
      <c r="B478" s="10">
        <v>0</v>
      </c>
      <c r="C478" s="10">
        <v>0</v>
      </c>
      <c r="D478" s="13" t="s">
        <v>11</v>
      </c>
      <c r="E478" s="13">
        <v>9.3397460309126465</v>
      </c>
      <c r="F478" s="13">
        <v>5.3978982455609898</v>
      </c>
      <c r="G478" s="12">
        <v>7.472087613667898</v>
      </c>
      <c r="H478" s="13">
        <v>7.3888154456476078</v>
      </c>
      <c r="I478" s="13">
        <v>0</v>
      </c>
      <c r="J478" s="13">
        <v>0</v>
      </c>
      <c r="K478" s="13">
        <v>0</v>
      </c>
      <c r="L478" s="13">
        <v>0</v>
      </c>
      <c r="M478" s="12">
        <v>0</v>
      </c>
    </row>
    <row r="479" spans="1:13" x14ac:dyDescent="0.35">
      <c r="A479" s="10" t="str">
        <f>B351&amp;C467&amp;D479</f>
        <v>CONSUMO PER CAPITA (kg ó litros por individuo)Total Bebidas Calientes10-30MIL</v>
      </c>
      <c r="B479" s="10">
        <v>0</v>
      </c>
      <c r="C479" s="10">
        <v>0</v>
      </c>
      <c r="D479" s="12" t="s">
        <v>12</v>
      </c>
      <c r="E479" s="12">
        <v>11.400259711309838</v>
      </c>
      <c r="F479" s="12">
        <v>7.404542214274124</v>
      </c>
      <c r="G479" s="12">
        <v>8.2797696655399626</v>
      </c>
      <c r="H479" s="12">
        <v>8.5744563309094808</v>
      </c>
      <c r="I479" s="12">
        <v>0</v>
      </c>
      <c r="J479" s="12">
        <v>0</v>
      </c>
      <c r="K479" s="12">
        <v>0</v>
      </c>
      <c r="L479" s="12">
        <v>0</v>
      </c>
      <c r="M479" s="12">
        <v>0</v>
      </c>
    </row>
    <row r="480" spans="1:13" x14ac:dyDescent="0.35">
      <c r="A480" s="10" t="str">
        <f>B351&amp;C467&amp;D480</f>
        <v>CONSUMO PER CAPITA (kg ó litros por individuo)Total Bebidas Calientes30-100MIL</v>
      </c>
      <c r="B480" s="10">
        <v>0</v>
      </c>
      <c r="C480" s="10">
        <v>0</v>
      </c>
      <c r="D480" s="12" t="s">
        <v>13</v>
      </c>
      <c r="E480" s="12">
        <v>11.702623832987266</v>
      </c>
      <c r="F480" s="12">
        <v>6.8405793327813358</v>
      </c>
      <c r="G480" s="12">
        <v>7.9726673206861696</v>
      </c>
      <c r="H480" s="12">
        <v>8.94159155841478</v>
      </c>
      <c r="I480" s="12">
        <v>0</v>
      </c>
      <c r="J480" s="12">
        <v>0</v>
      </c>
      <c r="K480" s="12">
        <v>0</v>
      </c>
      <c r="L480" s="12">
        <v>0</v>
      </c>
      <c r="M480" s="12">
        <v>0</v>
      </c>
    </row>
    <row r="481" spans="1:13" x14ac:dyDescent="0.35">
      <c r="A481" s="10" t="str">
        <f>B351&amp;C467&amp;D481</f>
        <v>CONSUMO PER CAPITA (kg ó litros por individuo)Total Bebidas Calientes100-200MIL</v>
      </c>
      <c r="B481" s="10">
        <v>0</v>
      </c>
      <c r="C481" s="10">
        <v>0</v>
      </c>
      <c r="D481" s="13" t="s">
        <v>14</v>
      </c>
      <c r="E481" s="12">
        <v>12.347478285345067</v>
      </c>
      <c r="F481" s="12">
        <v>7.7021445477949468</v>
      </c>
      <c r="G481" s="12">
        <v>8.7165751047974016</v>
      </c>
      <c r="H481" s="12">
        <v>9.0407298374608072</v>
      </c>
      <c r="I481" s="12">
        <v>0</v>
      </c>
      <c r="J481" s="12">
        <v>0</v>
      </c>
      <c r="K481" s="12">
        <v>0</v>
      </c>
      <c r="L481" s="12">
        <v>0</v>
      </c>
      <c r="M481" s="12">
        <v>0</v>
      </c>
    </row>
    <row r="482" spans="1:13" x14ac:dyDescent="0.35">
      <c r="A482" s="10" t="str">
        <f>B351&amp;C467&amp;D482</f>
        <v>CONSUMO PER CAPITA (kg ó litros por individuo)Total Bebidas Calientes200-500MIL</v>
      </c>
      <c r="B482" s="10">
        <v>0</v>
      </c>
      <c r="C482" s="10">
        <v>0</v>
      </c>
      <c r="D482" s="13" t="s">
        <v>15</v>
      </c>
      <c r="E482" s="12">
        <v>11.366366986808625</v>
      </c>
      <c r="F482" s="12">
        <v>6.6702484221099416</v>
      </c>
      <c r="G482" s="12">
        <v>8.1344238920509042</v>
      </c>
      <c r="H482" s="12">
        <v>9.0161284921138698</v>
      </c>
      <c r="I482" s="12">
        <v>0</v>
      </c>
      <c r="J482" s="12">
        <v>0</v>
      </c>
      <c r="K482" s="12">
        <v>0</v>
      </c>
      <c r="L482" s="12">
        <v>0</v>
      </c>
      <c r="M482" s="12">
        <v>0</v>
      </c>
    </row>
    <row r="483" spans="1:13" x14ac:dyDescent="0.35">
      <c r="A483" s="10" t="str">
        <f>B351&amp;C467&amp;D483</f>
        <v>CONSUMO PER CAPITA (kg ó litros por individuo)Total Bebidas Calientes&gt;500MIL</v>
      </c>
      <c r="B483" s="10">
        <v>0</v>
      </c>
      <c r="C483" s="10">
        <v>0</v>
      </c>
      <c r="D483" s="12" t="s">
        <v>16</v>
      </c>
      <c r="E483" s="12">
        <v>11.051724845564587</v>
      </c>
      <c r="F483" s="12">
        <v>7.0311692466542857</v>
      </c>
      <c r="G483" s="12">
        <v>7.9484513008633861</v>
      </c>
      <c r="H483" s="12">
        <v>7.7806170749446659</v>
      </c>
      <c r="I483" s="12">
        <v>0</v>
      </c>
      <c r="J483" s="12">
        <v>0</v>
      </c>
      <c r="K483" s="12">
        <v>0</v>
      </c>
      <c r="L483" s="12">
        <v>0</v>
      </c>
      <c r="M483" s="12">
        <v>0</v>
      </c>
    </row>
    <row r="484" spans="1:13" x14ac:dyDescent="0.35">
      <c r="A484" s="10" t="str">
        <f>B351&amp;C467&amp;D484</f>
        <v>CONSUMO PER CAPITA (kg ó litros por individuo)Total Bebidas CalientesDE 15 A 19 AÑOS</v>
      </c>
      <c r="B484" s="10">
        <v>0</v>
      </c>
      <c r="C484" s="10">
        <v>0</v>
      </c>
      <c r="D484" s="13" t="s">
        <v>39</v>
      </c>
      <c r="E484" s="13">
        <v>1.5793328071941743</v>
      </c>
      <c r="F484" s="13">
        <v>1.0548482426027721</v>
      </c>
      <c r="G484" s="13">
        <v>1.3955251253475136</v>
      </c>
      <c r="H484" s="13">
        <v>0.78113973401873282</v>
      </c>
      <c r="I484" s="13">
        <v>0</v>
      </c>
      <c r="J484" s="13">
        <v>0</v>
      </c>
      <c r="K484" s="13">
        <v>0</v>
      </c>
      <c r="L484" s="13">
        <v>0</v>
      </c>
      <c r="M484" s="12">
        <v>0</v>
      </c>
    </row>
    <row r="485" spans="1:13" x14ac:dyDescent="0.35">
      <c r="A485" s="10" t="str">
        <f>B351&amp;C467&amp;D485</f>
        <v>CONSUMO PER CAPITA (kg ó litros por individuo)Total Bebidas CalientesDE 20 A 24 AÑOS</v>
      </c>
      <c r="B485" s="10">
        <v>0</v>
      </c>
      <c r="C485" s="10">
        <v>0</v>
      </c>
      <c r="D485" s="13" t="s">
        <v>40</v>
      </c>
      <c r="E485" s="13">
        <v>2.903217987626062</v>
      </c>
      <c r="F485" s="13">
        <v>2.0730332972200323</v>
      </c>
      <c r="G485" s="13">
        <v>1.7098681967057718</v>
      </c>
      <c r="H485" s="13">
        <v>1.9931093353205886</v>
      </c>
      <c r="I485" s="13">
        <v>0</v>
      </c>
      <c r="J485" s="13">
        <v>0</v>
      </c>
      <c r="K485" s="13">
        <v>0</v>
      </c>
      <c r="L485" s="13">
        <v>0</v>
      </c>
      <c r="M485" s="12">
        <v>0</v>
      </c>
    </row>
    <row r="486" spans="1:13" x14ac:dyDescent="0.35">
      <c r="A486" s="10" t="str">
        <f>B351&amp;C467&amp;D486</f>
        <v>CONSUMO PER CAPITA (kg ó litros por individuo)Total Bebidas CalientesDE 25 A 34 AÑOS</v>
      </c>
      <c r="B486" s="10">
        <v>0</v>
      </c>
      <c r="C486" s="10">
        <v>0</v>
      </c>
      <c r="D486" s="12" t="s">
        <v>41</v>
      </c>
      <c r="E486" s="12">
        <v>5.0160327301355414</v>
      </c>
      <c r="F486" s="12">
        <v>3.0482743579638147</v>
      </c>
      <c r="G486" s="12">
        <v>3.7038650391996395</v>
      </c>
      <c r="H486" s="12">
        <v>3.6393188947815847</v>
      </c>
      <c r="I486" s="12">
        <v>0</v>
      </c>
      <c r="J486" s="12">
        <v>0</v>
      </c>
      <c r="K486" s="12">
        <v>0</v>
      </c>
      <c r="L486" s="12">
        <v>0</v>
      </c>
      <c r="M486" s="12">
        <v>0</v>
      </c>
    </row>
    <row r="487" spans="1:13" x14ac:dyDescent="0.35">
      <c r="A487" s="10" t="str">
        <f>B351&amp;C467&amp;D487</f>
        <v>CONSUMO PER CAPITA (kg ó litros por individuo)Total Bebidas CalientesDE 35 A 49 AÑOS</v>
      </c>
      <c r="B487" s="10">
        <v>0</v>
      </c>
      <c r="C487" s="10">
        <v>0</v>
      </c>
      <c r="D487" s="12" t="s">
        <v>42</v>
      </c>
      <c r="E487" s="12">
        <v>11.03495612567821</v>
      </c>
      <c r="F487" s="12">
        <v>6.5903759432692484</v>
      </c>
      <c r="G487" s="12">
        <v>7.5019443175363154</v>
      </c>
      <c r="H487" s="12">
        <v>7.4740182005472589</v>
      </c>
      <c r="I487" s="12">
        <v>0</v>
      </c>
      <c r="J487" s="12">
        <v>0</v>
      </c>
      <c r="K487" s="12">
        <v>0</v>
      </c>
      <c r="L487" s="12">
        <v>0</v>
      </c>
      <c r="M487" s="12">
        <v>0</v>
      </c>
    </row>
    <row r="488" spans="1:13" x14ac:dyDescent="0.35">
      <c r="A488" s="10" t="str">
        <f>B351&amp;C467&amp;D488</f>
        <v>CONSUMO PER CAPITA (kg ó litros por individuo)Total Bebidas CalientesDE 50 A 59 AÑOS</v>
      </c>
      <c r="B488" s="10">
        <v>0</v>
      </c>
      <c r="C488" s="10">
        <v>0</v>
      </c>
      <c r="D488" s="12" t="s">
        <v>43</v>
      </c>
      <c r="E488" s="12">
        <v>14.718788260935071</v>
      </c>
      <c r="F488" s="12">
        <v>9.2304945052106113</v>
      </c>
      <c r="G488" s="12">
        <v>10.570996219785115</v>
      </c>
      <c r="H488" s="12">
        <v>10.72747873137742</v>
      </c>
      <c r="I488" s="12">
        <v>0</v>
      </c>
      <c r="J488" s="12">
        <v>0</v>
      </c>
      <c r="K488" s="12">
        <v>0</v>
      </c>
      <c r="L488" s="12">
        <v>0</v>
      </c>
      <c r="M488" s="12">
        <v>0</v>
      </c>
    </row>
    <row r="489" spans="1:13" x14ac:dyDescent="0.35">
      <c r="A489" s="10" t="str">
        <f>B351&amp;C467&amp;D489</f>
        <v>CONSUMO PER CAPITA (kg ó litros por individuo)Total Bebidas CalientesDE 60 A 75 AÑOS</v>
      </c>
      <c r="B489" s="10">
        <v>0</v>
      </c>
      <c r="C489" s="10">
        <v>0</v>
      </c>
      <c r="D489" s="13" t="s">
        <v>44</v>
      </c>
      <c r="E489" s="13">
        <v>16.655529284184588</v>
      </c>
      <c r="F489" s="12">
        <v>10.247514990093141</v>
      </c>
      <c r="G489" s="12">
        <v>12.181381108033326</v>
      </c>
      <c r="H489" s="12">
        <v>13.905353381575429</v>
      </c>
      <c r="I489" s="12">
        <v>0</v>
      </c>
      <c r="J489" s="12">
        <v>0</v>
      </c>
      <c r="K489" s="12">
        <v>0</v>
      </c>
      <c r="L489" s="12">
        <v>0</v>
      </c>
      <c r="M489" s="12">
        <v>0</v>
      </c>
    </row>
    <row r="490" spans="1:13" x14ac:dyDescent="0.35">
      <c r="A490" s="10" t="str">
        <f>B351&amp;C467&amp;D490</f>
        <v>CONSUMO PER CAPITA (kg ó litros por individuo)Total Bebidas CalientesALTA Y MEDIA ALTA</v>
      </c>
      <c r="B490" s="10">
        <v>0</v>
      </c>
      <c r="C490" s="10">
        <v>0</v>
      </c>
      <c r="D490" s="12" t="s">
        <v>17</v>
      </c>
      <c r="E490" s="12">
        <v>12.670500730890481</v>
      </c>
      <c r="F490" s="12">
        <v>7.6751241811388997</v>
      </c>
      <c r="G490" s="12">
        <v>9.6186901356721872</v>
      </c>
      <c r="H490" s="12">
        <v>9.6078862216710448</v>
      </c>
      <c r="I490" s="12">
        <v>0</v>
      </c>
      <c r="J490" s="12">
        <v>0</v>
      </c>
      <c r="K490" s="12">
        <v>0</v>
      </c>
      <c r="L490" s="12">
        <v>0</v>
      </c>
      <c r="M490" s="12">
        <v>0</v>
      </c>
    </row>
    <row r="491" spans="1:13" x14ac:dyDescent="0.35">
      <c r="A491" s="10" t="str">
        <f>B351&amp;C467&amp;D491</f>
        <v>CONSUMO PER CAPITA (kg ó litros por individuo)Total Bebidas CalientesMEDIA</v>
      </c>
      <c r="B491" s="10">
        <v>0</v>
      </c>
      <c r="C491" s="10">
        <v>0</v>
      </c>
      <c r="D491" s="12" t="s">
        <v>18</v>
      </c>
      <c r="E491" s="12">
        <v>11.124414520421427</v>
      </c>
      <c r="F491" s="12">
        <v>6.9977996783556202</v>
      </c>
      <c r="G491" s="12">
        <v>7.7131519628303407</v>
      </c>
      <c r="H491" s="12">
        <v>7.9946018993518981</v>
      </c>
      <c r="I491" s="12">
        <v>0</v>
      </c>
      <c r="J491" s="12">
        <v>0</v>
      </c>
      <c r="K491" s="12">
        <v>0</v>
      </c>
      <c r="L491" s="12">
        <v>0</v>
      </c>
      <c r="M491" s="12">
        <v>0</v>
      </c>
    </row>
    <row r="492" spans="1:13" x14ac:dyDescent="0.35">
      <c r="A492" s="10" t="str">
        <f>B351&amp;C467&amp;D492</f>
        <v>CONSUMO PER CAPITA (kg ó litros por individuo)Total Bebidas CalientesMEDIA BAJA</v>
      </c>
      <c r="B492" s="10">
        <v>0</v>
      </c>
      <c r="C492" s="10">
        <v>0</v>
      </c>
      <c r="D492" s="12" t="s">
        <v>19</v>
      </c>
      <c r="E492" s="12">
        <v>10.350578051543152</v>
      </c>
      <c r="F492" s="12">
        <v>6.6482118637014107</v>
      </c>
      <c r="G492" s="12">
        <v>7.7365751357183248</v>
      </c>
      <c r="H492" s="12">
        <v>9.0025621905577875</v>
      </c>
      <c r="I492" s="12">
        <v>0</v>
      </c>
      <c r="J492" s="12">
        <v>0</v>
      </c>
      <c r="K492" s="12">
        <v>0</v>
      </c>
      <c r="L492" s="12">
        <v>0</v>
      </c>
      <c r="M492" s="12">
        <v>0</v>
      </c>
    </row>
    <row r="493" spans="1:13" x14ac:dyDescent="0.35">
      <c r="A493" s="10" t="str">
        <f>B351&amp;C467&amp;D493</f>
        <v>CONSUMO PER CAPITA (kg ó litros por individuo)Total Bebidas CalientesBAJA</v>
      </c>
      <c r="B493" s="10">
        <v>0</v>
      </c>
      <c r="C493" s="10">
        <v>0</v>
      </c>
      <c r="D493" s="13" t="s">
        <v>20</v>
      </c>
      <c r="E493" s="13">
        <v>9.6317500055570466</v>
      </c>
      <c r="F493" s="12">
        <v>5.4333663847124143</v>
      </c>
      <c r="G493" s="12">
        <v>6.1390475109679565</v>
      </c>
      <c r="H493" s="12">
        <v>6.069496408756434</v>
      </c>
      <c r="I493" s="12">
        <v>0</v>
      </c>
      <c r="J493" s="12">
        <v>0</v>
      </c>
      <c r="K493" s="12">
        <v>0</v>
      </c>
      <c r="L493" s="12">
        <v>0</v>
      </c>
      <c r="M493" s="12">
        <v>0</v>
      </c>
    </row>
    <row r="494" spans="1:13" x14ac:dyDescent="0.35">
      <c r="A494" s="10" t="str">
        <f>B351&amp;C467&amp;D494</f>
        <v>CONSUMO PER CAPITA (kg ó litros por individuo)Total Bebidas CalientesHOMBRE</v>
      </c>
      <c r="B494" s="10">
        <v>0</v>
      </c>
      <c r="C494" s="10">
        <v>0</v>
      </c>
      <c r="D494" s="12" t="s">
        <v>21</v>
      </c>
      <c r="E494" s="12">
        <v>12.938018475674427</v>
      </c>
      <c r="F494" s="12">
        <v>8.3096138616081809</v>
      </c>
      <c r="G494" s="12">
        <v>9.8439233555266714</v>
      </c>
      <c r="H494" s="12">
        <v>10.194299709771116</v>
      </c>
      <c r="I494" s="12">
        <v>0</v>
      </c>
      <c r="J494" s="12">
        <v>0</v>
      </c>
      <c r="K494" s="12">
        <v>0</v>
      </c>
      <c r="L494" s="12">
        <v>0</v>
      </c>
      <c r="M494" s="12">
        <v>0</v>
      </c>
    </row>
    <row r="495" spans="1:13" x14ac:dyDescent="0.35">
      <c r="A495" s="10" t="str">
        <f>B351&amp;C467&amp;D495</f>
        <v>CONSUMO PER CAPITA (kg ó litros por individuo)Total Bebidas CalientesMUJER</v>
      </c>
      <c r="B495" s="10">
        <v>0</v>
      </c>
      <c r="C495" s="10">
        <v>0</v>
      </c>
      <c r="D495" s="12" t="s">
        <v>22</v>
      </c>
      <c r="E495" s="12">
        <v>9.0215303125332653</v>
      </c>
      <c r="F495" s="12">
        <v>5.216042395728012</v>
      </c>
      <c r="G495" s="12">
        <v>5.8354454631918387</v>
      </c>
      <c r="H495" s="12">
        <v>6.2984559693093631</v>
      </c>
      <c r="I495" s="12">
        <v>0</v>
      </c>
      <c r="J495" s="12">
        <v>0</v>
      </c>
      <c r="K495" s="12">
        <v>0</v>
      </c>
      <c r="L495" s="12">
        <v>0</v>
      </c>
      <c r="M495" s="12">
        <v>0</v>
      </c>
    </row>
    <row r="496" spans="1:13" x14ac:dyDescent="0.35">
      <c r="A496" s="10" t="str">
        <f>B351&amp;C496&amp;D496</f>
        <v>CONSUMO PER CAPITA (kg ó litros por individuo)Total AperitivosT.ESPAÑA</v>
      </c>
      <c r="B496" s="10">
        <v>0</v>
      </c>
      <c r="C496" s="10" t="s">
        <v>161</v>
      </c>
      <c r="D496" s="12" t="s">
        <v>36</v>
      </c>
      <c r="E496" s="12">
        <v>2.4867871230684102</v>
      </c>
      <c r="F496" s="12">
        <v>2.017535599823197</v>
      </c>
      <c r="G496" s="12">
        <v>1.7196444311582078</v>
      </c>
      <c r="H496" s="12">
        <v>1.684652018826047</v>
      </c>
      <c r="I496" s="12">
        <v>0</v>
      </c>
      <c r="J496" s="12">
        <v>0</v>
      </c>
      <c r="K496" s="12">
        <v>0</v>
      </c>
      <c r="L496" s="12">
        <v>0</v>
      </c>
      <c r="M496" s="12">
        <v>0</v>
      </c>
    </row>
    <row r="497" spans="1:13" x14ac:dyDescent="0.35">
      <c r="A497" s="10" t="str">
        <f>B351&amp;C496&amp;D497</f>
        <v>CONSUMO PER CAPITA (kg ó litros por individuo)Total AperitivosBCN AM</v>
      </c>
      <c r="B497" s="10">
        <v>0</v>
      </c>
      <c r="C497" s="10">
        <v>0</v>
      </c>
      <c r="D497" s="12" t="s">
        <v>1</v>
      </c>
      <c r="E497" s="13">
        <v>1.7002598451439626</v>
      </c>
      <c r="F497" s="12">
        <v>1.4664436300212969</v>
      </c>
      <c r="G497" s="12">
        <v>1.1504419560779324</v>
      </c>
      <c r="H497" s="13">
        <v>1.5917040449303386</v>
      </c>
      <c r="I497" s="12">
        <v>0</v>
      </c>
      <c r="J497" s="13">
        <v>0</v>
      </c>
      <c r="K497" s="13">
        <v>0</v>
      </c>
      <c r="L497" s="13">
        <v>0</v>
      </c>
      <c r="M497" s="12">
        <v>0</v>
      </c>
    </row>
    <row r="498" spans="1:13" x14ac:dyDescent="0.35">
      <c r="A498" s="10" t="str">
        <f>B351&amp;C496&amp;D498</f>
        <v>CONSUMO PER CAPITA (kg ó litros por individuo)Total AperitivosREST.CAT ARAGON</v>
      </c>
      <c r="B498" s="10">
        <v>0</v>
      </c>
      <c r="C498" s="10">
        <v>0</v>
      </c>
      <c r="D498" s="13" t="s">
        <v>2</v>
      </c>
      <c r="E498" s="13">
        <v>2.4346304490067099</v>
      </c>
      <c r="F498" s="12">
        <v>1.6152548830002114</v>
      </c>
      <c r="G498" s="12">
        <v>1.2685460737111718</v>
      </c>
      <c r="H498" s="12">
        <v>1.3511734825200479</v>
      </c>
      <c r="I498" s="12">
        <v>0</v>
      </c>
      <c r="J498" s="12">
        <v>0</v>
      </c>
      <c r="K498" s="12">
        <v>0</v>
      </c>
      <c r="L498" s="12">
        <v>0</v>
      </c>
      <c r="M498" s="12">
        <v>0</v>
      </c>
    </row>
    <row r="499" spans="1:13" x14ac:dyDescent="0.35">
      <c r="A499" s="10" t="str">
        <f>B351&amp;C496&amp;D499</f>
        <v>CONSUMO PER CAPITA (kg ó litros por individuo)Total AperitivosLEVANTE</v>
      </c>
      <c r="B499" s="10">
        <v>0</v>
      </c>
      <c r="C499" s="10">
        <v>0</v>
      </c>
      <c r="D499" s="12" t="s">
        <v>3</v>
      </c>
      <c r="E499" s="13">
        <v>2.0186638725601984</v>
      </c>
      <c r="F499" s="12">
        <v>1.6254037982619116</v>
      </c>
      <c r="G499" s="12">
        <v>1.7731019479811401</v>
      </c>
      <c r="H499" s="12">
        <v>1.5238311704923981</v>
      </c>
      <c r="I499" s="12">
        <v>0</v>
      </c>
      <c r="J499" s="12">
        <v>0</v>
      </c>
      <c r="K499" s="12">
        <v>0</v>
      </c>
      <c r="L499" s="12">
        <v>0</v>
      </c>
      <c r="M499" s="12">
        <v>0</v>
      </c>
    </row>
    <row r="500" spans="1:13" x14ac:dyDescent="0.35">
      <c r="A500" s="10" t="str">
        <f>B351&amp;C496&amp;D500</f>
        <v>CONSUMO PER CAPITA (kg ó litros por individuo)Total AperitivosANDALUCIA</v>
      </c>
      <c r="B500" s="10">
        <v>0</v>
      </c>
      <c r="C500" s="10">
        <v>0</v>
      </c>
      <c r="D500" s="12" t="s">
        <v>4</v>
      </c>
      <c r="E500" s="12">
        <v>3.0147640068051711</v>
      </c>
      <c r="F500" s="12">
        <v>2.2507034761336921</v>
      </c>
      <c r="G500" s="12">
        <v>2.0237048667757387</v>
      </c>
      <c r="H500" s="12">
        <v>1.7468792924966225</v>
      </c>
      <c r="I500" s="12">
        <v>0</v>
      </c>
      <c r="J500" s="12">
        <v>0</v>
      </c>
      <c r="K500" s="12">
        <v>0</v>
      </c>
      <c r="L500" s="12">
        <v>0</v>
      </c>
      <c r="M500" s="12">
        <v>0</v>
      </c>
    </row>
    <row r="501" spans="1:13" x14ac:dyDescent="0.35">
      <c r="A501" s="10" t="str">
        <f>B351&amp;C496&amp;D501</f>
        <v>CONSUMO PER CAPITA (kg ó litros por individuo)Total AperitivosMDD AM</v>
      </c>
      <c r="B501" s="10">
        <v>0</v>
      </c>
      <c r="C501" s="10">
        <v>0</v>
      </c>
      <c r="D501" s="12" t="s">
        <v>5</v>
      </c>
      <c r="E501" s="12">
        <v>2.508619229540153</v>
      </c>
      <c r="F501" s="12">
        <v>1.7361237797556492</v>
      </c>
      <c r="G501" s="12">
        <v>1.4166665824178799</v>
      </c>
      <c r="H501" s="12">
        <v>1.3148082398559486</v>
      </c>
      <c r="I501" s="12">
        <v>0</v>
      </c>
      <c r="J501" s="12">
        <v>0</v>
      </c>
      <c r="K501" s="12">
        <v>0</v>
      </c>
      <c r="L501" s="12">
        <v>0</v>
      </c>
      <c r="M501" s="12">
        <v>0</v>
      </c>
    </row>
    <row r="502" spans="1:13" x14ac:dyDescent="0.35">
      <c r="A502" s="10" t="str">
        <f>B351&amp;C496&amp;D502</f>
        <v>CONSUMO PER CAPITA (kg ó litros por individuo)Total AperitivosRTO CENTRO</v>
      </c>
      <c r="B502" s="10">
        <v>0</v>
      </c>
      <c r="C502" s="10">
        <v>0</v>
      </c>
      <c r="D502" s="12" t="s">
        <v>6</v>
      </c>
      <c r="E502" s="12">
        <v>3.2297161233879561</v>
      </c>
      <c r="F502" s="12">
        <v>3.148724712255115</v>
      </c>
      <c r="G502" s="12">
        <v>2.8110359464347705</v>
      </c>
      <c r="H502" s="12">
        <v>2.3992954577322565</v>
      </c>
      <c r="I502" s="12">
        <v>0</v>
      </c>
      <c r="J502" s="12">
        <v>0</v>
      </c>
      <c r="K502" s="12">
        <v>0</v>
      </c>
      <c r="L502" s="12">
        <v>0</v>
      </c>
      <c r="M502" s="12">
        <v>0</v>
      </c>
    </row>
    <row r="503" spans="1:13" x14ac:dyDescent="0.35">
      <c r="A503" s="10" t="str">
        <f>B351&amp;C496&amp;D503</f>
        <v>CONSUMO PER CAPITA (kg ó litros por individuo)Total AperitivosNORTE-CENTRO</v>
      </c>
      <c r="B503" s="10">
        <v>0</v>
      </c>
      <c r="C503" s="10">
        <v>0</v>
      </c>
      <c r="D503" s="12" t="s">
        <v>7</v>
      </c>
      <c r="E503" s="13">
        <v>2.5634456690514242</v>
      </c>
      <c r="F503" s="12">
        <v>2.7281205917166713</v>
      </c>
      <c r="G503" s="12">
        <v>1.783488984577545</v>
      </c>
      <c r="H503" s="12">
        <v>2.385964293841742</v>
      </c>
      <c r="I503" s="12">
        <v>0</v>
      </c>
      <c r="J503" s="12">
        <v>0</v>
      </c>
      <c r="K503" s="12">
        <v>0</v>
      </c>
      <c r="L503" s="12">
        <v>0</v>
      </c>
      <c r="M503" s="12">
        <v>0</v>
      </c>
    </row>
    <row r="504" spans="1:13" x14ac:dyDescent="0.35">
      <c r="A504" s="10" t="str">
        <f>B351&amp;C496&amp;D504</f>
        <v>CONSUMO PER CAPITA (kg ó litros por individuo)Total AperitivosNOROESTE</v>
      </c>
      <c r="B504" s="10">
        <v>0</v>
      </c>
      <c r="C504" s="10">
        <v>0</v>
      </c>
      <c r="D504" s="12" t="s">
        <v>8</v>
      </c>
      <c r="E504" s="13">
        <v>2.0927002908316457</v>
      </c>
      <c r="F504" s="12">
        <v>1.8150024066317785</v>
      </c>
      <c r="G504" s="12">
        <v>1.4413964621295063</v>
      </c>
      <c r="H504" s="12">
        <v>1.4828664223716039</v>
      </c>
      <c r="I504" s="12">
        <v>0</v>
      </c>
      <c r="J504" s="12">
        <v>0</v>
      </c>
      <c r="K504" s="12">
        <v>0</v>
      </c>
      <c r="L504" s="12">
        <v>0</v>
      </c>
      <c r="M504" s="12">
        <v>0</v>
      </c>
    </row>
    <row r="505" spans="1:13" x14ac:dyDescent="0.35">
      <c r="A505" s="10" t="str">
        <f>B351&amp;C496&amp;D505</f>
        <v>CONSUMO PER CAPITA (kg ó litros por individuo)Total Aperitivos&lt;2MIL</v>
      </c>
      <c r="B505" s="10">
        <v>0</v>
      </c>
      <c r="C505" s="10">
        <v>0</v>
      </c>
      <c r="D505" s="13" t="s">
        <v>9</v>
      </c>
      <c r="E505" s="13">
        <v>2.5925217167356753</v>
      </c>
      <c r="F505" s="13">
        <v>2.7599575529154223</v>
      </c>
      <c r="G505" s="13">
        <v>2.0608898495988988</v>
      </c>
      <c r="H505" s="13">
        <v>1.8747715044402744</v>
      </c>
      <c r="I505" s="13">
        <v>0</v>
      </c>
      <c r="J505" s="13">
        <v>0</v>
      </c>
      <c r="K505" s="13">
        <v>0</v>
      </c>
      <c r="L505" s="12">
        <v>0</v>
      </c>
      <c r="M505" s="12">
        <v>0</v>
      </c>
    </row>
    <row r="506" spans="1:13" x14ac:dyDescent="0.35">
      <c r="A506" s="10" t="str">
        <f>B351&amp;C496&amp;D506</f>
        <v>CONSUMO PER CAPITA (kg ó litros por individuo)Total Aperitivos2-5MIL</v>
      </c>
      <c r="B506" s="10">
        <v>0</v>
      </c>
      <c r="C506" s="10">
        <v>0</v>
      </c>
      <c r="D506" s="13" t="s">
        <v>10</v>
      </c>
      <c r="E506" s="13">
        <v>2.4401969518210169</v>
      </c>
      <c r="F506" s="12">
        <v>2.2481560450737432</v>
      </c>
      <c r="G506" s="12">
        <v>1.4066409062272316</v>
      </c>
      <c r="H506" s="13">
        <v>1.4195730936906046</v>
      </c>
      <c r="I506" s="12">
        <v>0</v>
      </c>
      <c r="J506" s="13">
        <v>0</v>
      </c>
      <c r="K506" s="13">
        <v>0</v>
      </c>
      <c r="L506" s="12">
        <v>0</v>
      </c>
      <c r="M506" s="12">
        <v>0</v>
      </c>
    </row>
    <row r="507" spans="1:13" x14ac:dyDescent="0.35">
      <c r="A507" s="10" t="str">
        <f>B351&amp;C496&amp;D507</f>
        <v>CONSUMO PER CAPITA (kg ó litros por individuo)Total Aperitivos5-10MIL</v>
      </c>
      <c r="B507" s="10">
        <v>0</v>
      </c>
      <c r="C507" s="10">
        <v>0</v>
      </c>
      <c r="D507" s="13" t="s">
        <v>11</v>
      </c>
      <c r="E507" s="13">
        <v>2.667795444914312</v>
      </c>
      <c r="F507" s="12">
        <v>1.6604302749571522</v>
      </c>
      <c r="G507" s="12">
        <v>1.2589108900668915</v>
      </c>
      <c r="H507" s="12">
        <v>1.3956257124029483</v>
      </c>
      <c r="I507" s="12">
        <v>0</v>
      </c>
      <c r="J507" s="12">
        <v>0</v>
      </c>
      <c r="K507" s="12">
        <v>0</v>
      </c>
      <c r="L507" s="12">
        <v>0</v>
      </c>
      <c r="M507" s="12">
        <v>0</v>
      </c>
    </row>
    <row r="508" spans="1:13" x14ac:dyDescent="0.35">
      <c r="A508" s="10" t="str">
        <f>B351&amp;C496&amp;D508</f>
        <v>CONSUMO PER CAPITA (kg ó litros por individuo)Total Aperitivos10-30MIL</v>
      </c>
      <c r="B508" s="10">
        <v>0</v>
      </c>
      <c r="C508" s="10">
        <v>0</v>
      </c>
      <c r="D508" s="12" t="s">
        <v>12</v>
      </c>
      <c r="E508" s="12">
        <v>2.7511515399455022</v>
      </c>
      <c r="F508" s="12">
        <v>2.2030098068837125</v>
      </c>
      <c r="G508" s="12">
        <v>2.0679780339123783</v>
      </c>
      <c r="H508" s="12">
        <v>2.1976750370057574</v>
      </c>
      <c r="I508" s="12">
        <v>0</v>
      </c>
      <c r="J508" s="12">
        <v>0</v>
      </c>
      <c r="K508" s="12">
        <v>0</v>
      </c>
      <c r="L508" s="12">
        <v>0</v>
      </c>
      <c r="M508" s="12">
        <v>0</v>
      </c>
    </row>
    <row r="509" spans="1:13" x14ac:dyDescent="0.35">
      <c r="A509" s="10" t="str">
        <f>B351&amp;C496&amp;D509</f>
        <v>CONSUMO PER CAPITA (kg ó litros por individuo)Total Aperitivos30-100MIL</v>
      </c>
      <c r="B509" s="10">
        <v>0</v>
      </c>
      <c r="C509" s="10">
        <v>0</v>
      </c>
      <c r="D509" s="12" t="s">
        <v>13</v>
      </c>
      <c r="E509" s="12">
        <v>2.4505179449013581</v>
      </c>
      <c r="F509" s="12">
        <v>2.0758844408454991</v>
      </c>
      <c r="G509" s="12">
        <v>1.9753801392209043</v>
      </c>
      <c r="H509" s="12">
        <v>1.6820614568618675</v>
      </c>
      <c r="I509" s="12">
        <v>0</v>
      </c>
      <c r="J509" s="12">
        <v>0</v>
      </c>
      <c r="K509" s="12">
        <v>0</v>
      </c>
      <c r="L509" s="12">
        <v>0</v>
      </c>
      <c r="M509" s="12">
        <v>0</v>
      </c>
    </row>
    <row r="510" spans="1:13" x14ac:dyDescent="0.35">
      <c r="A510" s="10" t="str">
        <f>B351&amp;C496&amp;D510</f>
        <v>CONSUMO PER CAPITA (kg ó litros por individuo)Total Aperitivos100-200MIL</v>
      </c>
      <c r="B510" s="10">
        <v>0</v>
      </c>
      <c r="C510" s="10">
        <v>0</v>
      </c>
      <c r="D510" s="12" t="s">
        <v>14</v>
      </c>
      <c r="E510" s="12">
        <v>2.0532137272035529</v>
      </c>
      <c r="F510" s="12">
        <v>1.5356498995341965</v>
      </c>
      <c r="G510" s="12">
        <v>1.4937114188610148</v>
      </c>
      <c r="H510" s="12">
        <v>1.3326539138530753</v>
      </c>
      <c r="I510" s="12">
        <v>0</v>
      </c>
      <c r="J510" s="12">
        <v>0</v>
      </c>
      <c r="K510" s="12">
        <v>0</v>
      </c>
      <c r="L510" s="12">
        <v>0</v>
      </c>
      <c r="M510" s="12">
        <v>0</v>
      </c>
    </row>
    <row r="511" spans="1:13" x14ac:dyDescent="0.35">
      <c r="A511" s="10" t="str">
        <f>B351&amp;C496&amp;D511</f>
        <v>CONSUMO PER CAPITA (kg ó litros por individuo)Total Aperitivos200-500MIL</v>
      </c>
      <c r="B511" s="10">
        <v>0</v>
      </c>
      <c r="C511" s="10">
        <v>0</v>
      </c>
      <c r="D511" s="12" t="s">
        <v>15</v>
      </c>
      <c r="E511" s="12">
        <v>2.3013401486333942</v>
      </c>
      <c r="F511" s="12">
        <v>2.0776393356079548</v>
      </c>
      <c r="G511" s="12">
        <v>1.6233500268882595</v>
      </c>
      <c r="H511" s="12">
        <v>1.8175430953316889</v>
      </c>
      <c r="I511" s="12">
        <v>0</v>
      </c>
      <c r="J511" s="12">
        <v>0</v>
      </c>
      <c r="K511" s="12">
        <v>0</v>
      </c>
      <c r="L511" s="12">
        <v>0</v>
      </c>
      <c r="M511" s="12">
        <v>0</v>
      </c>
    </row>
    <row r="512" spans="1:13" x14ac:dyDescent="0.35">
      <c r="A512" s="10" t="str">
        <f>B351&amp;C496&amp;D512</f>
        <v>CONSUMO PER CAPITA (kg ó litros por individuo)Total Aperitivos&gt;500MIL</v>
      </c>
      <c r="B512" s="10">
        <v>0</v>
      </c>
      <c r="C512" s="10">
        <v>0</v>
      </c>
      <c r="D512" s="12" t="s">
        <v>16</v>
      </c>
      <c r="E512" s="12">
        <v>2.5369373838956544</v>
      </c>
      <c r="F512" s="12">
        <v>1.8094709626982342</v>
      </c>
      <c r="G512" s="12">
        <v>1.4838268493258566</v>
      </c>
      <c r="H512" s="12">
        <v>1.4305223318778453</v>
      </c>
      <c r="I512" s="12">
        <v>0</v>
      </c>
      <c r="J512" s="12">
        <v>0</v>
      </c>
      <c r="K512" s="12">
        <v>0</v>
      </c>
      <c r="L512" s="12">
        <v>0</v>
      </c>
      <c r="M512" s="12">
        <v>0</v>
      </c>
    </row>
    <row r="513" spans="1:13" x14ac:dyDescent="0.35">
      <c r="A513" s="10" t="str">
        <f>B351&amp;C496&amp;D513</f>
        <v>CONSUMO PER CAPITA (kg ó litros por individuo)Total AperitivosDE 15 A 19 AÑOS</v>
      </c>
      <c r="B513" s="10">
        <v>0</v>
      </c>
      <c r="C513" s="10">
        <v>0</v>
      </c>
      <c r="D513" s="13" t="s">
        <v>39</v>
      </c>
      <c r="E513" s="13">
        <v>3.1916090714479988</v>
      </c>
      <c r="F513" s="12">
        <v>2.6356578243167053</v>
      </c>
      <c r="G513" s="12">
        <v>1.7084545027886668</v>
      </c>
      <c r="H513" s="12">
        <v>1.3427006966994879</v>
      </c>
      <c r="I513" s="12">
        <v>0</v>
      </c>
      <c r="J513" s="13">
        <v>0</v>
      </c>
      <c r="K513" s="13">
        <v>0</v>
      </c>
      <c r="L513" s="13">
        <v>0</v>
      </c>
      <c r="M513" s="12">
        <v>0</v>
      </c>
    </row>
    <row r="514" spans="1:13" x14ac:dyDescent="0.35">
      <c r="A514" s="10" t="str">
        <f>B351&amp;C496&amp;D514</f>
        <v>CONSUMO PER CAPITA (kg ó litros por individuo)Total AperitivosDE 20 A 24 AÑOS</v>
      </c>
      <c r="B514" s="10">
        <v>0</v>
      </c>
      <c r="C514" s="10">
        <v>0</v>
      </c>
      <c r="D514" s="12" t="s">
        <v>40</v>
      </c>
      <c r="E514" s="13">
        <v>2.122801556658783</v>
      </c>
      <c r="F514" s="12">
        <v>2.0237601030483243</v>
      </c>
      <c r="G514" s="12">
        <v>1.8099761555887046</v>
      </c>
      <c r="H514" s="12">
        <v>1.1197732184738833</v>
      </c>
      <c r="I514" s="12">
        <v>0</v>
      </c>
      <c r="J514" s="12">
        <v>0</v>
      </c>
      <c r="K514" s="12">
        <v>0</v>
      </c>
      <c r="L514" s="12">
        <v>0</v>
      </c>
      <c r="M514" s="12">
        <v>0</v>
      </c>
    </row>
    <row r="515" spans="1:13" x14ac:dyDescent="0.35">
      <c r="A515" s="10" t="str">
        <f>B351&amp;C496&amp;D515</f>
        <v>CONSUMO PER CAPITA (kg ó litros por individuo)Total AperitivosDE 25 A 34 AÑOS</v>
      </c>
      <c r="B515" s="10">
        <v>0</v>
      </c>
      <c r="C515" s="10">
        <v>0</v>
      </c>
      <c r="D515" s="12" t="s">
        <v>41</v>
      </c>
      <c r="E515" s="12">
        <v>1.7793871030214536</v>
      </c>
      <c r="F515" s="12">
        <v>1.4662099927742382</v>
      </c>
      <c r="G515" s="12">
        <v>1.1185886504294709</v>
      </c>
      <c r="H515" s="12">
        <v>1.3331931066782912</v>
      </c>
      <c r="I515" s="12">
        <v>0</v>
      </c>
      <c r="J515" s="12">
        <v>0</v>
      </c>
      <c r="K515" s="12">
        <v>0</v>
      </c>
      <c r="L515" s="12">
        <v>0</v>
      </c>
      <c r="M515" s="12">
        <v>0</v>
      </c>
    </row>
    <row r="516" spans="1:13" x14ac:dyDescent="0.35">
      <c r="A516" s="10" t="str">
        <f>B351&amp;C496&amp;D516</f>
        <v>CONSUMO PER CAPITA (kg ó litros por individuo)Total AperitivosDE 35 A 49 AÑOS</v>
      </c>
      <c r="B516" s="10">
        <v>0</v>
      </c>
      <c r="C516" s="10">
        <v>0</v>
      </c>
      <c r="D516" s="12" t="s">
        <v>42</v>
      </c>
      <c r="E516" s="12">
        <v>2.3476845739759855</v>
      </c>
      <c r="F516" s="12">
        <v>1.6966628932457273</v>
      </c>
      <c r="G516" s="12">
        <v>1.5169264614587241</v>
      </c>
      <c r="H516" s="12">
        <v>1.5987132367943431</v>
      </c>
      <c r="I516" s="12">
        <v>0</v>
      </c>
      <c r="J516" s="12">
        <v>0</v>
      </c>
      <c r="K516" s="12">
        <v>0</v>
      </c>
      <c r="L516" s="12">
        <v>0</v>
      </c>
      <c r="M516" s="12">
        <v>0</v>
      </c>
    </row>
    <row r="517" spans="1:13" x14ac:dyDescent="0.35">
      <c r="A517" s="10" t="str">
        <f>B351&amp;C496&amp;D517</f>
        <v>CONSUMO PER CAPITA (kg ó litros por individuo)Total AperitivosDE 50 A 59 AÑOS</v>
      </c>
      <c r="B517" s="10">
        <v>0</v>
      </c>
      <c r="C517" s="10">
        <v>0</v>
      </c>
      <c r="D517" s="12" t="s">
        <v>43</v>
      </c>
      <c r="E517" s="13">
        <v>2.8466704323848102</v>
      </c>
      <c r="F517" s="12">
        <v>2.1383560525219405</v>
      </c>
      <c r="G517" s="12">
        <v>2.1124466326744402</v>
      </c>
      <c r="H517" s="12">
        <v>1.8254084021977517</v>
      </c>
      <c r="I517" s="12">
        <v>0</v>
      </c>
      <c r="J517" s="12">
        <v>0</v>
      </c>
      <c r="K517" s="12">
        <v>0</v>
      </c>
      <c r="L517" s="12">
        <v>0</v>
      </c>
      <c r="M517" s="12">
        <v>0</v>
      </c>
    </row>
    <row r="518" spans="1:13" x14ac:dyDescent="0.35">
      <c r="A518" s="10" t="str">
        <f>B351&amp;C496&amp;D518</f>
        <v>CONSUMO PER CAPITA (kg ó litros por individuo)Total AperitivosDE 60 A 75 AÑOS</v>
      </c>
      <c r="B518" s="10">
        <v>0</v>
      </c>
      <c r="C518" s="10">
        <v>0</v>
      </c>
      <c r="D518" s="13" t="s">
        <v>44</v>
      </c>
      <c r="E518" s="13">
        <v>2.7384334263925649</v>
      </c>
      <c r="F518" s="13">
        <v>2.5247544740689492</v>
      </c>
      <c r="G518" s="13">
        <v>2.0105858369473881</v>
      </c>
      <c r="H518" s="13">
        <v>2.1555056474469807</v>
      </c>
      <c r="I518" s="13">
        <v>0</v>
      </c>
      <c r="J518" s="13">
        <v>0</v>
      </c>
      <c r="K518" s="13">
        <v>0</v>
      </c>
      <c r="L518" s="13">
        <v>0</v>
      </c>
      <c r="M518" s="12">
        <v>0</v>
      </c>
    </row>
    <row r="519" spans="1:13" x14ac:dyDescent="0.35">
      <c r="A519" s="10" t="str">
        <f>B351&amp;C496&amp;D519</f>
        <v>CONSUMO PER CAPITA (kg ó litros por individuo)Total AperitivosALTA Y MEDIA ALTA</v>
      </c>
      <c r="B519" s="10">
        <v>0</v>
      </c>
      <c r="C519" s="10">
        <v>0</v>
      </c>
      <c r="D519" s="12" t="s">
        <v>17</v>
      </c>
      <c r="E519" s="12">
        <v>1.9562710732290325</v>
      </c>
      <c r="F519" s="12">
        <v>1.627521217065282</v>
      </c>
      <c r="G519" s="12">
        <v>1.2292513105220422</v>
      </c>
      <c r="H519" s="12">
        <v>1.3531151763876195</v>
      </c>
      <c r="I519" s="12">
        <v>0</v>
      </c>
      <c r="J519" s="12">
        <v>0</v>
      </c>
      <c r="K519" s="12">
        <v>0</v>
      </c>
      <c r="L519" s="12">
        <v>0</v>
      </c>
      <c r="M519" s="12">
        <v>0</v>
      </c>
    </row>
    <row r="520" spans="1:13" x14ac:dyDescent="0.35">
      <c r="A520" s="10" t="str">
        <f>B351&amp;C496&amp;D520</f>
        <v>CONSUMO PER CAPITA (kg ó litros por individuo)Total AperitivosMEDIA</v>
      </c>
      <c r="B520" s="10">
        <v>0</v>
      </c>
      <c r="C520" s="10">
        <v>0</v>
      </c>
      <c r="D520" s="12" t="s">
        <v>18</v>
      </c>
      <c r="E520" s="12">
        <v>2.722031293954764</v>
      </c>
      <c r="F520" s="12">
        <v>2.228275052499924</v>
      </c>
      <c r="G520" s="12">
        <v>1.9063112713601922</v>
      </c>
      <c r="H520" s="12">
        <v>1.9139269968074197</v>
      </c>
      <c r="I520" s="12">
        <v>0</v>
      </c>
      <c r="J520" s="12">
        <v>0</v>
      </c>
      <c r="K520" s="12">
        <v>0</v>
      </c>
      <c r="L520" s="12">
        <v>0</v>
      </c>
      <c r="M520" s="12">
        <v>0</v>
      </c>
    </row>
    <row r="521" spans="1:13" x14ac:dyDescent="0.35">
      <c r="A521" s="10" t="str">
        <f>B351&amp;C496&amp;D521</f>
        <v>CONSUMO PER CAPITA (kg ó litros por individuo)Total AperitivosMEDIA BAJA</v>
      </c>
      <c r="B521" s="10">
        <v>0</v>
      </c>
      <c r="C521" s="10">
        <v>0</v>
      </c>
      <c r="D521" s="12" t="s">
        <v>19</v>
      </c>
      <c r="E521" s="12">
        <v>2.4808409337876167</v>
      </c>
      <c r="F521" s="12">
        <v>1.7014452230406207</v>
      </c>
      <c r="G521" s="12">
        <v>1.5505902455215013</v>
      </c>
      <c r="H521" s="12">
        <v>1.4656441451069386</v>
      </c>
      <c r="I521" s="12">
        <v>0</v>
      </c>
      <c r="J521" s="12">
        <v>0</v>
      </c>
      <c r="K521" s="12">
        <v>0</v>
      </c>
      <c r="L521" s="12">
        <v>0</v>
      </c>
      <c r="M521" s="12">
        <v>0</v>
      </c>
    </row>
    <row r="522" spans="1:13" x14ac:dyDescent="0.35">
      <c r="A522" s="10" t="str">
        <f>B351&amp;C496&amp;D522</f>
        <v>CONSUMO PER CAPITA (kg ó litros por individuo)Total AperitivosBAJA</v>
      </c>
      <c r="B522" s="10">
        <v>0</v>
      </c>
      <c r="C522" s="10">
        <v>0</v>
      </c>
      <c r="D522" s="12" t="s">
        <v>20</v>
      </c>
      <c r="E522" s="13">
        <v>2.6823283970497278</v>
      </c>
      <c r="F522" s="12">
        <v>2.5259596799359536</v>
      </c>
      <c r="G522" s="12">
        <v>2.1761589000368233</v>
      </c>
      <c r="H522" s="12">
        <v>1.9579932518570342</v>
      </c>
      <c r="I522" s="12">
        <v>0</v>
      </c>
      <c r="J522" s="12">
        <v>0</v>
      </c>
      <c r="K522" s="12">
        <v>0</v>
      </c>
      <c r="L522" s="12">
        <v>0</v>
      </c>
      <c r="M522" s="12">
        <v>0</v>
      </c>
    </row>
    <row r="523" spans="1:13" x14ac:dyDescent="0.35">
      <c r="A523" s="10" t="str">
        <f>B351&amp;C496&amp;D523</f>
        <v>CONSUMO PER CAPITA (kg ó litros por individuo)Total AperitivosHOMBRE</v>
      </c>
      <c r="B523" s="10">
        <v>0</v>
      </c>
      <c r="C523" s="10">
        <v>0</v>
      </c>
      <c r="D523" s="12" t="s">
        <v>21</v>
      </c>
      <c r="E523" s="12">
        <v>1.8839156125479064</v>
      </c>
      <c r="F523" s="12">
        <v>1.6350643193608205</v>
      </c>
      <c r="G523" s="12">
        <v>1.2914868415262062</v>
      </c>
      <c r="H523" s="12">
        <v>1.2850227373966749</v>
      </c>
      <c r="I523" s="12">
        <v>0</v>
      </c>
      <c r="J523" s="12">
        <v>0</v>
      </c>
      <c r="K523" s="12">
        <v>0</v>
      </c>
      <c r="L523" s="12">
        <v>0</v>
      </c>
      <c r="M523" s="12">
        <v>0</v>
      </c>
    </row>
    <row r="524" spans="1:13" x14ac:dyDescent="0.35">
      <c r="A524" s="10" t="str">
        <f>B351&amp;C496&amp;D524</f>
        <v>CONSUMO PER CAPITA (kg ó litros por individuo)Total AperitivosMUJER</v>
      </c>
      <c r="B524" s="10">
        <v>0</v>
      </c>
      <c r="C524" s="10">
        <v>0</v>
      </c>
      <c r="D524" s="12" t="s">
        <v>22</v>
      </c>
      <c r="E524" s="12">
        <v>3.0806227474629515</v>
      </c>
      <c r="F524" s="12">
        <v>2.393636499705504</v>
      </c>
      <c r="G524" s="12">
        <v>2.1413467606434082</v>
      </c>
      <c r="H524" s="12">
        <v>2.0785725337411152</v>
      </c>
      <c r="I524" s="12">
        <v>0</v>
      </c>
      <c r="J524" s="12">
        <v>0</v>
      </c>
      <c r="K524" s="12">
        <v>0</v>
      </c>
      <c r="L524" s="12">
        <v>0</v>
      </c>
      <c r="M524" s="12">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zoomScale="70" zoomScaleNormal="70" workbookViewId="0">
      <selection activeCell="E32" sqref="E32"/>
    </sheetView>
  </sheetViews>
  <sheetFormatPr baseColWidth="10" defaultColWidth="11.453125" defaultRowHeight="14.5" x14ac:dyDescent="0.35"/>
  <cols>
    <col min="1" max="1" width="97.81640625" style="10" bestFit="1" customWidth="1"/>
    <col min="2" max="2" width="46.26953125" style="10" bestFit="1" customWidth="1"/>
    <col min="3" max="3" width="29.7265625" style="10" bestFit="1" customWidth="1"/>
    <col min="4" max="4" width="34.54296875" style="10" bestFit="1" customWidth="1"/>
    <col min="5" max="5" width="11.453125" style="12"/>
    <col min="6" max="8" width="12" style="12" bestFit="1" customWidth="1"/>
    <col min="9" max="12" width="11.453125" style="12"/>
    <col min="13" max="13" width="12" style="12" bestFit="1" customWidth="1"/>
    <col min="14" max="16384" width="11.453125" style="10"/>
  </cols>
  <sheetData>
    <row r="2" spans="1:14" x14ac:dyDescent="0.35">
      <c r="B2" s="10">
        <v>0</v>
      </c>
      <c r="C2" s="10">
        <v>0</v>
      </c>
      <c r="D2" s="27">
        <v>0</v>
      </c>
      <c r="E2" s="28" t="s">
        <v>192</v>
      </c>
      <c r="F2" s="28" t="s">
        <v>193</v>
      </c>
      <c r="G2" s="28" t="s">
        <v>194</v>
      </c>
      <c r="H2" s="28" t="s">
        <v>195</v>
      </c>
      <c r="I2" s="28">
        <v>0</v>
      </c>
      <c r="J2" s="28">
        <v>0</v>
      </c>
      <c r="K2" s="28">
        <v>0</v>
      </c>
      <c r="L2" s="28">
        <v>0</v>
      </c>
      <c r="M2" s="12">
        <v>0</v>
      </c>
    </row>
    <row r="3" spans="1:14" x14ac:dyDescent="0.35">
      <c r="A3" s="10" t="str">
        <f>B3&amp;C3&amp;D3</f>
        <v>DISTRIBUCION VOLUMEN X CRITERIO (Consumiciones)TotalAlimentacionT.ESPAÑA</v>
      </c>
      <c r="B3" s="10" t="s">
        <v>109</v>
      </c>
      <c r="C3" s="10" t="s">
        <v>157</v>
      </c>
      <c r="D3" s="12" t="s">
        <v>36</v>
      </c>
      <c r="E3" s="12">
        <v>100</v>
      </c>
      <c r="F3" s="12">
        <v>100</v>
      </c>
      <c r="G3" s="12">
        <v>100</v>
      </c>
      <c r="H3" s="12">
        <v>100</v>
      </c>
      <c r="I3" s="12">
        <v>0</v>
      </c>
      <c r="J3" s="12">
        <v>0</v>
      </c>
      <c r="K3" s="12">
        <v>0</v>
      </c>
      <c r="L3" s="12">
        <v>0</v>
      </c>
      <c r="M3" s="12">
        <v>0</v>
      </c>
      <c r="N3" s="12"/>
    </row>
    <row r="4" spans="1:14" x14ac:dyDescent="0.35">
      <c r="A4" s="10" t="str">
        <f>B3&amp;C3&amp;D4</f>
        <v>DISTRIBUCION VOLUMEN X CRITERIO (Consumiciones)TotalAlimentacionHiper+Super+Discount+G.A</v>
      </c>
      <c r="B4" s="10">
        <v>0</v>
      </c>
      <c r="C4" s="10">
        <v>0</v>
      </c>
      <c r="D4" s="27" t="s">
        <v>23</v>
      </c>
      <c r="E4" s="28">
        <v>8.4389212821139292</v>
      </c>
      <c r="F4" s="28">
        <v>10.601516092908343</v>
      </c>
      <c r="G4" s="28">
        <v>7.5976962252724256</v>
      </c>
      <c r="H4" s="28">
        <v>6.8511095143755929</v>
      </c>
      <c r="I4" s="28">
        <v>0</v>
      </c>
      <c r="J4" s="28">
        <v>0</v>
      </c>
      <c r="K4" s="28">
        <v>0</v>
      </c>
      <c r="L4" s="28">
        <v>0</v>
      </c>
      <c r="M4" s="12">
        <v>0</v>
      </c>
      <c r="N4" s="12"/>
    </row>
    <row r="5" spans="1:14" x14ac:dyDescent="0.35">
      <c r="A5" s="10" t="str">
        <f>B3&amp;C3&amp;D5</f>
        <v>DISTRIBUCION VOLUMEN X CRITERIO (Consumiciones)TotalAlimentacionRestaurantes</v>
      </c>
      <c r="B5" s="10">
        <v>0</v>
      </c>
      <c r="C5" s="10">
        <v>0</v>
      </c>
      <c r="D5" s="12" t="s">
        <v>24</v>
      </c>
      <c r="E5" s="12">
        <v>15.522209588603431</v>
      </c>
      <c r="F5" s="12">
        <v>13.252085269229289</v>
      </c>
      <c r="G5" s="12">
        <v>15.370786608191651</v>
      </c>
      <c r="H5" s="12">
        <v>15.833545678751607</v>
      </c>
      <c r="I5" s="12">
        <v>0</v>
      </c>
      <c r="J5" s="12">
        <v>0</v>
      </c>
      <c r="K5" s="12">
        <v>0</v>
      </c>
      <c r="L5" s="12">
        <v>0</v>
      </c>
      <c r="M5" s="12">
        <v>0</v>
      </c>
      <c r="N5" s="12"/>
    </row>
    <row r="6" spans="1:14" x14ac:dyDescent="0.35">
      <c r="A6" s="10" t="str">
        <f>B3&amp;C3&amp;D6</f>
        <v>DISTRIBUCION VOLUMEN X CRITERIO (Consumiciones)TotalAlimentacionRestaurantes Fast Food</v>
      </c>
      <c r="B6" s="10">
        <v>0</v>
      </c>
      <c r="C6" s="10">
        <v>0</v>
      </c>
      <c r="D6" s="27" t="s">
        <v>25</v>
      </c>
      <c r="E6" s="28">
        <v>7.3625173842770968</v>
      </c>
      <c r="F6" s="28">
        <v>8.4501560629970331</v>
      </c>
      <c r="G6" s="28">
        <v>8.8983989822420764</v>
      </c>
      <c r="H6" s="28">
        <v>9.34965676563111</v>
      </c>
      <c r="I6" s="28">
        <v>0</v>
      </c>
      <c r="J6" s="28">
        <v>0</v>
      </c>
      <c r="K6" s="28">
        <v>0</v>
      </c>
      <c r="L6" s="28">
        <v>0</v>
      </c>
      <c r="M6" s="12">
        <v>0</v>
      </c>
      <c r="N6" s="12"/>
    </row>
    <row r="7" spans="1:14" x14ac:dyDescent="0.35">
      <c r="A7" s="10" t="str">
        <f>B3&amp;C3&amp;D7</f>
        <v>DISTRIBUCION VOLUMEN X CRITERIO (Consumiciones)TotalAlimentacionBares/Cafeterias/Cervecerias</v>
      </c>
      <c r="B7" s="10">
        <v>0</v>
      </c>
      <c r="C7" s="10">
        <v>0</v>
      </c>
      <c r="D7" s="12" t="s">
        <v>26</v>
      </c>
      <c r="E7" s="12">
        <v>47.241250305399461</v>
      </c>
      <c r="F7" s="12">
        <v>44.214269088163221</v>
      </c>
      <c r="G7" s="12">
        <v>47.376224947262742</v>
      </c>
      <c r="H7" s="12">
        <v>48.692572042487448</v>
      </c>
      <c r="I7" s="12">
        <v>0</v>
      </c>
      <c r="J7" s="12">
        <v>0</v>
      </c>
      <c r="K7" s="12">
        <v>0</v>
      </c>
      <c r="L7" s="12">
        <v>0</v>
      </c>
      <c r="M7" s="12">
        <v>0</v>
      </c>
      <c r="N7" s="12"/>
    </row>
    <row r="8" spans="1:14" x14ac:dyDescent="0.35">
      <c r="A8" s="10" t="str">
        <f>B3&amp;C3&amp;D8</f>
        <v>DISTRIBUCION VOLUMEN X CRITERIO (Consumiciones)TotalAlimentacionPanaderias/Pastelerias</v>
      </c>
      <c r="B8" s="10">
        <v>0</v>
      </c>
      <c r="C8" s="10">
        <v>0</v>
      </c>
      <c r="D8" s="27" t="s">
        <v>27</v>
      </c>
      <c r="E8" s="28">
        <v>3.160427512262963</v>
      </c>
      <c r="F8" s="28">
        <v>3.5347132491344593</v>
      </c>
      <c r="G8" s="28">
        <v>2.7986676475728665</v>
      </c>
      <c r="H8" s="28">
        <v>2.5605735392356941</v>
      </c>
      <c r="I8" s="28">
        <v>0</v>
      </c>
      <c r="J8" s="28">
        <v>0</v>
      </c>
      <c r="K8" s="28">
        <v>0</v>
      </c>
      <c r="L8" s="28">
        <v>0</v>
      </c>
      <c r="M8" s="12">
        <v>0</v>
      </c>
      <c r="N8" s="12"/>
    </row>
    <row r="9" spans="1:14" x14ac:dyDescent="0.35">
      <c r="A9" s="10" t="str">
        <f>B3&amp;C3&amp;D9</f>
        <v>DISTRIBUCION VOLUMEN X CRITERIO (Consumiciones)TotalAlimentacionTda.Alimentacion/Delicatesen</v>
      </c>
      <c r="B9" s="10">
        <v>0</v>
      </c>
      <c r="C9" s="10">
        <v>0</v>
      </c>
      <c r="D9" s="12" t="s">
        <v>122</v>
      </c>
      <c r="E9" s="12">
        <v>1.5491769484485707</v>
      </c>
      <c r="F9" s="12">
        <v>2.2114254975596257</v>
      </c>
      <c r="G9" s="12">
        <v>1.7563428998784707</v>
      </c>
      <c r="H9" s="12">
        <v>1.3866186421677444</v>
      </c>
      <c r="I9" s="12">
        <v>0</v>
      </c>
      <c r="J9" s="12">
        <v>0</v>
      </c>
      <c r="K9" s="12">
        <v>0</v>
      </c>
      <c r="L9" s="12">
        <v>0</v>
      </c>
      <c r="M9" s="12">
        <v>0</v>
      </c>
      <c r="N9" s="12"/>
    </row>
    <row r="10" spans="1:14" x14ac:dyDescent="0.35">
      <c r="A10" s="10" t="str">
        <f>B3&amp;C3&amp;D10</f>
        <v>DISTRIBUCION VOLUMEN X CRITERIO (Consumiciones)TotalAlimentacionCanal Conveniencia/24h</v>
      </c>
      <c r="B10" s="10">
        <v>0</v>
      </c>
      <c r="C10" s="10">
        <v>0</v>
      </c>
      <c r="D10" s="27" t="s">
        <v>123</v>
      </c>
      <c r="E10" s="28">
        <v>3.9580152088932321</v>
      </c>
      <c r="F10" s="28">
        <v>5.8174731907047672</v>
      </c>
      <c r="G10" s="28">
        <v>5.1893509354512233</v>
      </c>
      <c r="H10" s="28">
        <v>4.1014858057609498</v>
      </c>
      <c r="I10" s="28">
        <v>0</v>
      </c>
      <c r="J10" s="28">
        <v>0</v>
      </c>
      <c r="K10" s="28">
        <v>0</v>
      </c>
      <c r="L10" s="28">
        <v>0</v>
      </c>
      <c r="M10" s="12">
        <v>0</v>
      </c>
      <c r="N10" s="12"/>
    </row>
    <row r="11" spans="1:14" x14ac:dyDescent="0.35">
      <c r="A11" s="10" t="str">
        <f>B3&amp;C3&amp;D11</f>
        <v>DISTRIBUCION VOLUMEN X CRITERIO (Consumiciones)TotalAlimentacionHoteles</v>
      </c>
      <c r="B11" s="10">
        <v>0</v>
      </c>
      <c r="C11" s="10">
        <v>0</v>
      </c>
      <c r="D11" s="12" t="s">
        <v>29</v>
      </c>
      <c r="E11" s="12">
        <v>0.73034930650829755</v>
      </c>
      <c r="F11" s="12">
        <v>0.4024552200918966</v>
      </c>
      <c r="G11" s="12">
        <v>0.50690083769931427</v>
      </c>
      <c r="H11" s="12">
        <v>0.55500534498287069</v>
      </c>
      <c r="I11" s="12">
        <v>0</v>
      </c>
      <c r="J11" s="12">
        <v>0</v>
      </c>
      <c r="K11" s="12">
        <v>0</v>
      </c>
      <c r="L11" s="12">
        <v>0</v>
      </c>
      <c r="M11" s="12">
        <v>0</v>
      </c>
      <c r="N11" s="12"/>
    </row>
    <row r="12" spans="1:14" x14ac:dyDescent="0.35">
      <c r="A12" s="10" t="str">
        <f>B3&amp;C3&amp;D12</f>
        <v>DISTRIBUCION VOLUMEN X CRITERIO (Consumiciones)TotalAlimentacionEstaciones de servicio</v>
      </c>
      <c r="B12" s="10">
        <v>0</v>
      </c>
      <c r="C12" s="10">
        <v>0</v>
      </c>
      <c r="D12" s="27" t="s">
        <v>30</v>
      </c>
      <c r="E12" s="28">
        <v>1.8759079760942696</v>
      </c>
      <c r="F12" s="28">
        <v>2.1457259999303533</v>
      </c>
      <c r="G12" s="28">
        <v>1.9422641862204357</v>
      </c>
      <c r="H12" s="28">
        <v>1.5436639570626087</v>
      </c>
      <c r="I12" s="28">
        <v>0</v>
      </c>
      <c r="J12" s="28">
        <v>0</v>
      </c>
      <c r="K12" s="28">
        <v>0</v>
      </c>
      <c r="L12" s="28">
        <v>0</v>
      </c>
      <c r="M12" s="12">
        <v>0</v>
      </c>
      <c r="N12" s="12"/>
    </row>
    <row r="13" spans="1:14" x14ac:dyDescent="0.35">
      <c r="A13" s="10" t="str">
        <f>B3&amp;C3&amp;D13</f>
        <v>DISTRIBUCION VOLUMEN X CRITERIO (Consumiciones)TotalAlimentacionMaquinas dispensadoras</v>
      </c>
      <c r="B13" s="10">
        <v>0</v>
      </c>
      <c r="C13" s="10">
        <v>0</v>
      </c>
      <c r="D13" s="12" t="s">
        <v>31</v>
      </c>
      <c r="E13" s="12">
        <v>2.5969138209701366</v>
      </c>
      <c r="F13" s="12">
        <v>3.150942151305046</v>
      </c>
      <c r="G13" s="12">
        <v>2.7365876657819541</v>
      </c>
      <c r="H13" s="12">
        <v>2.6632943918618519</v>
      </c>
      <c r="I13" s="12">
        <v>0</v>
      </c>
      <c r="J13" s="12">
        <v>0</v>
      </c>
      <c r="K13" s="12">
        <v>0</v>
      </c>
      <c r="L13" s="12">
        <v>0</v>
      </c>
      <c r="M13" s="12">
        <v>0</v>
      </c>
      <c r="N13" s="12"/>
    </row>
    <row r="14" spans="1:14" x14ac:dyDescent="0.35">
      <c r="A14" s="10" t="str">
        <f>B3&amp;C3&amp;D14</f>
        <v>DISTRIBUCION VOLUMEN X CRITERIO (Consumiciones)TotalAlimentacionServicio en la empresa</v>
      </c>
      <c r="B14" s="10">
        <v>0</v>
      </c>
      <c r="C14" s="10">
        <v>0</v>
      </c>
      <c r="D14" s="27" t="s">
        <v>32</v>
      </c>
      <c r="E14" s="28">
        <v>1.7184886485369015</v>
      </c>
      <c r="F14" s="28">
        <v>1.5067987749558751</v>
      </c>
      <c r="G14" s="28">
        <v>1.5543504680304516</v>
      </c>
      <c r="H14" s="28">
        <v>1.3061867889776275</v>
      </c>
      <c r="I14" s="28">
        <v>0</v>
      </c>
      <c r="J14" s="28">
        <v>0</v>
      </c>
      <c r="K14" s="28">
        <v>0</v>
      </c>
      <c r="L14" s="28">
        <v>0</v>
      </c>
      <c r="M14" s="12">
        <v>0</v>
      </c>
      <c r="N14" s="12"/>
    </row>
    <row r="15" spans="1:14" x14ac:dyDescent="0.35">
      <c r="A15" s="10" t="str">
        <f>B3&amp;C3&amp;D15</f>
        <v>DISTRIBUCION VOLUMEN X CRITERIO (Consumiciones)TotalAlimentacionResto de canales</v>
      </c>
      <c r="B15" s="10">
        <v>0</v>
      </c>
      <c r="C15" s="10">
        <v>0</v>
      </c>
      <c r="D15" s="12" t="s">
        <v>33</v>
      </c>
      <c r="E15" s="12">
        <v>5.8458361132515169</v>
      </c>
      <c r="F15" s="12">
        <v>4.7124445348626223</v>
      </c>
      <c r="G15" s="12">
        <v>4.2724672907072678</v>
      </c>
      <c r="H15" s="12">
        <v>5.1562724540932159</v>
      </c>
      <c r="I15" s="12">
        <v>0</v>
      </c>
      <c r="J15" s="12">
        <v>0</v>
      </c>
      <c r="K15" s="12">
        <v>0</v>
      </c>
      <c r="L15" s="12">
        <v>0</v>
      </c>
      <c r="M15" s="12">
        <v>0</v>
      </c>
      <c r="N15" s="12"/>
    </row>
    <row r="16" spans="1:14" x14ac:dyDescent="0.35">
      <c r="A16" s="10" t="str">
        <f>B3&amp;C3&amp;D16</f>
        <v>DISTRIBUCION VOLUMEN X CRITERIO (Consumiciones)TotalAlimentacionEN LA CALLE</v>
      </c>
      <c r="B16" s="10">
        <v>0</v>
      </c>
      <c r="C16" s="10">
        <v>0</v>
      </c>
      <c r="D16" s="27" t="s">
        <v>124</v>
      </c>
      <c r="E16" s="28">
        <v>6.9838044315811239</v>
      </c>
      <c r="F16" s="28">
        <v>8.0984635630016157</v>
      </c>
      <c r="G16" s="28">
        <v>7.6804727859497381</v>
      </c>
      <c r="H16" s="28">
        <v>6.0541752465693781</v>
      </c>
      <c r="I16" s="28">
        <v>0</v>
      </c>
      <c r="J16" s="28">
        <v>0</v>
      </c>
      <c r="K16" s="28">
        <v>0</v>
      </c>
      <c r="L16" s="28">
        <v>0</v>
      </c>
      <c r="M16" s="12">
        <v>0</v>
      </c>
      <c r="N16" s="12"/>
    </row>
    <row r="17" spans="1:14" x14ac:dyDescent="0.35">
      <c r="A17" s="10" t="str">
        <f>B3&amp;C3&amp;D17</f>
        <v>DISTRIBUCION VOLUMEN X CRITERIO (Consumiciones)TotalAlimentacionEN CASA DE OTROS</v>
      </c>
      <c r="B17" s="10">
        <v>0</v>
      </c>
      <c r="C17" s="10">
        <v>0</v>
      </c>
      <c r="D17" s="12" t="s">
        <v>125</v>
      </c>
      <c r="E17" s="12">
        <v>3.7556263977898476</v>
      </c>
      <c r="F17" s="12">
        <v>6.1832278556412694</v>
      </c>
      <c r="G17" s="12">
        <v>5.3223138547581401</v>
      </c>
      <c r="H17" s="12">
        <v>4.6497134675968548</v>
      </c>
      <c r="I17" s="12">
        <v>0</v>
      </c>
      <c r="J17" s="12">
        <v>0</v>
      </c>
      <c r="K17" s="12">
        <v>0</v>
      </c>
      <c r="L17" s="12">
        <v>0</v>
      </c>
      <c r="M17" s="12">
        <v>0</v>
      </c>
      <c r="N17" s="12"/>
    </row>
    <row r="18" spans="1:14" x14ac:dyDescent="0.35">
      <c r="A18" s="10" t="str">
        <f>B3&amp;C3&amp;D18</f>
        <v>DISTRIBUCION VOLUMEN X CRITERIO (Consumiciones)TotalAlimentacionEN EL ESTABLECIMIENTO</v>
      </c>
      <c r="B18" s="10">
        <v>0</v>
      </c>
      <c r="C18" s="10">
        <v>0</v>
      </c>
      <c r="D18" s="27" t="s">
        <v>126</v>
      </c>
      <c r="E18" s="28">
        <v>73.894277753763461</v>
      </c>
      <c r="F18" s="28">
        <v>64.018938331747961</v>
      </c>
      <c r="G18" s="28">
        <v>67.308672484361736</v>
      </c>
      <c r="H18" s="28">
        <v>71.807537764963087</v>
      </c>
      <c r="I18" s="28">
        <v>0</v>
      </c>
      <c r="J18" s="28">
        <v>0</v>
      </c>
      <c r="K18" s="28">
        <v>0</v>
      </c>
      <c r="L18" s="28">
        <v>0</v>
      </c>
      <c r="M18" s="12">
        <v>0</v>
      </c>
      <c r="N18" s="12"/>
    </row>
    <row r="19" spans="1:14" x14ac:dyDescent="0.35">
      <c r="A19" s="10" t="str">
        <f>B3&amp;C3&amp;D19</f>
        <v>DISTRIBUCION VOLUMEN X CRITERIO (Consumiciones)TotalAlimentacionEN EL TRABAJO</v>
      </c>
      <c r="B19" s="10">
        <v>0</v>
      </c>
      <c r="C19" s="10">
        <v>0</v>
      </c>
      <c r="D19" s="12" t="s">
        <v>127</v>
      </c>
      <c r="E19" s="12">
        <v>5.7357425435546618</v>
      </c>
      <c r="F19" s="12">
        <v>6.7215544717592879</v>
      </c>
      <c r="G19" s="12">
        <v>6.735583727253883</v>
      </c>
      <c r="H19" s="12">
        <v>6.3328183478684723</v>
      </c>
      <c r="I19" s="12">
        <v>0</v>
      </c>
      <c r="J19" s="12">
        <v>0</v>
      </c>
      <c r="K19" s="12">
        <v>0</v>
      </c>
      <c r="L19" s="12">
        <v>0</v>
      </c>
      <c r="M19" s="12">
        <v>0</v>
      </c>
      <c r="N19" s="12"/>
    </row>
    <row r="20" spans="1:14" x14ac:dyDescent="0.35">
      <c r="A20" s="10" t="str">
        <f>B3&amp;C3&amp;D20</f>
        <v>DISTRIBUCION VOLUMEN X CRITERIO (Consumiciones)TotalAlimentacionEN COLEGIO/INSTITUTO/UNIV.</v>
      </c>
      <c r="B20" s="10">
        <v>0</v>
      </c>
      <c r="C20" s="10">
        <v>0</v>
      </c>
      <c r="D20" s="27" t="s">
        <v>128</v>
      </c>
      <c r="E20" s="28">
        <v>0.41835679819203514</v>
      </c>
      <c r="F20" s="28">
        <v>0.27705626515497245</v>
      </c>
      <c r="G20" s="28">
        <v>0.3297752722217932</v>
      </c>
      <c r="H20" s="28">
        <v>0.42734121345267534</v>
      </c>
      <c r="I20" s="28">
        <v>0</v>
      </c>
      <c r="J20" s="28">
        <v>0</v>
      </c>
      <c r="K20" s="28">
        <v>0</v>
      </c>
      <c r="L20" s="28">
        <v>0</v>
      </c>
      <c r="M20" s="12">
        <v>0</v>
      </c>
      <c r="N20" s="12"/>
    </row>
    <row r="21" spans="1:14" x14ac:dyDescent="0.35">
      <c r="A21" s="10" t="str">
        <f>B3&amp;C3&amp;D21</f>
        <v>DISTRIBUCION VOLUMEN X CRITERIO (Consumiciones)TotalAlimentacionEN MI CASA</v>
      </c>
      <c r="B21" s="10">
        <v>0</v>
      </c>
      <c r="C21" s="10">
        <v>0</v>
      </c>
      <c r="D21" s="12" t="s">
        <v>129</v>
      </c>
      <c r="E21" s="12">
        <v>6.0835338006728179</v>
      </c>
      <c r="F21" s="12">
        <v>10.741065553789959</v>
      </c>
      <c r="G21" s="12">
        <v>10.23536871369868</v>
      </c>
      <c r="H21" s="12">
        <v>8.182460957138364</v>
      </c>
      <c r="I21" s="12">
        <v>0</v>
      </c>
      <c r="J21" s="12">
        <v>0</v>
      </c>
      <c r="K21" s="12">
        <v>0</v>
      </c>
      <c r="L21" s="12">
        <v>0</v>
      </c>
      <c r="M21" s="12">
        <v>0</v>
      </c>
      <c r="N21" s="12"/>
    </row>
    <row r="22" spans="1:14" x14ac:dyDescent="0.35">
      <c r="A22" s="10" t="str">
        <f>B3&amp;C3&amp;D22</f>
        <v>DISTRIBUCION VOLUMEN X CRITERIO (Consumiciones)TotalAlimentacionEN M.TRANSP.(AVION,TREN,AUTOC,E</v>
      </c>
      <c r="B22" s="10">
        <v>0</v>
      </c>
      <c r="C22" s="10">
        <v>0</v>
      </c>
      <c r="D22" s="27" t="s">
        <v>130</v>
      </c>
      <c r="E22" s="28">
        <v>0.39666180768291082</v>
      </c>
      <c r="F22" s="28">
        <v>0.34003139587949699</v>
      </c>
      <c r="G22" s="28">
        <v>0.468361304063309</v>
      </c>
      <c r="H22" s="28">
        <v>0.29902321107593699</v>
      </c>
      <c r="I22" s="28">
        <v>0</v>
      </c>
      <c r="J22" s="28">
        <v>0</v>
      </c>
      <c r="K22" s="28">
        <v>0</v>
      </c>
      <c r="L22" s="28">
        <v>0</v>
      </c>
      <c r="M22" s="12">
        <v>0</v>
      </c>
      <c r="N22" s="12"/>
    </row>
    <row r="23" spans="1:14" x14ac:dyDescent="0.35">
      <c r="A23" s="10" t="str">
        <f>B3&amp;C3&amp;D23</f>
        <v>DISTRIBUCION VOLUMEN X CRITERIO (Consumiciones)TotalAlimentacionEN OTRO LUGAR</v>
      </c>
      <c r="B23" s="10">
        <v>0</v>
      </c>
      <c r="C23" s="10">
        <v>0</v>
      </c>
      <c r="D23" s="12" t="s">
        <v>131</v>
      </c>
      <c r="E23" s="12">
        <v>2.7320049239790265</v>
      </c>
      <c r="F23" s="12">
        <v>3.6196553234618678</v>
      </c>
      <c r="G23" s="12">
        <v>1.9194987623510857</v>
      </c>
      <c r="H23" s="12">
        <v>2.2469098959086584</v>
      </c>
      <c r="I23" s="12">
        <v>0</v>
      </c>
      <c r="J23" s="12">
        <v>0</v>
      </c>
      <c r="K23" s="12">
        <v>0</v>
      </c>
      <c r="L23" s="12">
        <v>0</v>
      </c>
      <c r="M23" s="12">
        <v>0</v>
      </c>
      <c r="N23" s="12"/>
    </row>
    <row r="24" spans="1:14" x14ac:dyDescent="0.35">
      <c r="A24" s="10" t="str">
        <f>B3&amp;C3&amp;D24</f>
        <v>DISTRIBUCION VOLUMEN X CRITERIO (Consumiciones)TotalAlimentacionDESAYUNO</v>
      </c>
      <c r="B24" s="10">
        <v>0</v>
      </c>
      <c r="C24" s="10">
        <v>0</v>
      </c>
      <c r="D24" s="27" t="s">
        <v>132</v>
      </c>
      <c r="E24" s="28">
        <v>20.974864449623183</v>
      </c>
      <c r="F24" s="28">
        <v>21.174275539622407</v>
      </c>
      <c r="G24" s="28">
        <v>21.62878661632071</v>
      </c>
      <c r="H24" s="28">
        <v>20.907078410171767</v>
      </c>
      <c r="I24" s="28">
        <v>0</v>
      </c>
      <c r="J24" s="28">
        <v>0</v>
      </c>
      <c r="K24" s="28">
        <v>0</v>
      </c>
      <c r="L24" s="28">
        <v>0</v>
      </c>
      <c r="M24" s="12">
        <v>0</v>
      </c>
      <c r="N24" s="12"/>
    </row>
    <row r="25" spans="1:14" x14ac:dyDescent="0.35">
      <c r="A25" s="10" t="str">
        <f>B3&amp;C3&amp;D25</f>
        <v>DISTRIBUCION VOLUMEN X CRITERIO (Consumiciones)TotalAlimentacionAPERITIVO/ANTES DE COMER</v>
      </c>
      <c r="B25" s="10">
        <v>0</v>
      </c>
      <c r="C25" s="10">
        <v>0</v>
      </c>
      <c r="D25" s="12" t="s">
        <v>133</v>
      </c>
      <c r="E25" s="12">
        <v>12.844038367569397</v>
      </c>
      <c r="F25" s="12">
        <v>13.10177726703726</v>
      </c>
      <c r="G25" s="12">
        <v>13.17528278956717</v>
      </c>
      <c r="H25" s="12">
        <v>12.324045995165411</v>
      </c>
      <c r="I25" s="12">
        <v>0</v>
      </c>
      <c r="J25" s="12">
        <v>0</v>
      </c>
      <c r="K25" s="12">
        <v>0</v>
      </c>
      <c r="L25" s="12">
        <v>0</v>
      </c>
      <c r="M25" s="12">
        <v>0</v>
      </c>
      <c r="N25" s="12"/>
    </row>
    <row r="26" spans="1:14" x14ac:dyDescent="0.35">
      <c r="A26" s="10" t="str">
        <f>B3&amp;C3&amp;D26</f>
        <v>DISTRIBUCION VOLUMEN X CRITERIO (Consumiciones)TotalAlimentacionCOMIDA</v>
      </c>
      <c r="B26" s="10">
        <v>0</v>
      </c>
      <c r="C26" s="10">
        <v>0</v>
      </c>
      <c r="D26" s="27" t="s">
        <v>134</v>
      </c>
      <c r="E26" s="28">
        <v>24.950161156947136</v>
      </c>
      <c r="F26" s="28">
        <v>24.352700540492986</v>
      </c>
      <c r="G26" s="28">
        <v>27.484821018489541</v>
      </c>
      <c r="H26" s="28">
        <v>27.185240960398154</v>
      </c>
      <c r="I26" s="28">
        <v>0</v>
      </c>
      <c r="J26" s="28">
        <v>0</v>
      </c>
      <c r="K26" s="28">
        <v>0</v>
      </c>
      <c r="L26" s="28">
        <v>0</v>
      </c>
      <c r="M26" s="12">
        <v>0</v>
      </c>
      <c r="N26" s="12"/>
    </row>
    <row r="27" spans="1:14" x14ac:dyDescent="0.35">
      <c r="A27" s="10" t="str">
        <f>B3&amp;C3&amp;D27</f>
        <v>DISTRIBUCION VOLUMEN X CRITERIO (Consumiciones)TotalAlimentacionTARDE/MERIENDA</v>
      </c>
      <c r="B27" s="10">
        <v>0</v>
      </c>
      <c r="C27" s="10">
        <v>0</v>
      </c>
      <c r="D27" s="12" t="s">
        <v>135</v>
      </c>
      <c r="E27" s="12">
        <v>14.382270856434062</v>
      </c>
      <c r="F27" s="12">
        <v>13.996184108516477</v>
      </c>
      <c r="G27" s="12">
        <v>13.054558165434438</v>
      </c>
      <c r="H27" s="12">
        <v>12.911611506596483</v>
      </c>
      <c r="I27" s="12">
        <v>0</v>
      </c>
      <c r="J27" s="12">
        <v>0</v>
      </c>
      <c r="K27" s="12">
        <v>0</v>
      </c>
      <c r="L27" s="12">
        <v>0</v>
      </c>
      <c r="M27" s="12">
        <v>0</v>
      </c>
      <c r="N27" s="12"/>
    </row>
    <row r="28" spans="1:14" x14ac:dyDescent="0.35">
      <c r="A28" s="10" t="str">
        <f>B3&amp;C3&amp;D28</f>
        <v>DISTRIBUCION VOLUMEN X CRITERIO (Consumiciones)TotalAlimentacionANTES DE CENAR</v>
      </c>
      <c r="B28" s="10">
        <v>0</v>
      </c>
      <c r="C28" s="10">
        <v>0</v>
      </c>
      <c r="D28" s="27" t="s">
        <v>136</v>
      </c>
      <c r="E28" s="28">
        <v>5.232070702324795</v>
      </c>
      <c r="F28" s="28">
        <v>5.1565496056728852</v>
      </c>
      <c r="G28" s="28">
        <v>4.7924172157167186</v>
      </c>
      <c r="H28" s="28">
        <v>4.9238800979161068</v>
      </c>
      <c r="I28" s="28">
        <v>0</v>
      </c>
      <c r="J28" s="28">
        <v>0</v>
      </c>
      <c r="K28" s="28">
        <v>0</v>
      </c>
      <c r="L28" s="28">
        <v>0</v>
      </c>
      <c r="M28" s="12">
        <v>0</v>
      </c>
      <c r="N28" s="12"/>
    </row>
    <row r="29" spans="1:14" x14ac:dyDescent="0.35">
      <c r="A29" s="10" t="str">
        <f>B3&amp;C3&amp;D29</f>
        <v>DISTRIBUCION VOLUMEN X CRITERIO (Consumiciones)TotalAlimentacionCENA</v>
      </c>
      <c r="B29" s="10">
        <v>0</v>
      </c>
      <c r="C29" s="10">
        <v>0</v>
      </c>
      <c r="D29" s="12" t="s">
        <v>137</v>
      </c>
      <c r="E29" s="12">
        <v>14.497359469262719</v>
      </c>
      <c r="F29" s="12">
        <v>14.55451941211078</v>
      </c>
      <c r="G29" s="12">
        <v>14.338225670748809</v>
      </c>
      <c r="H29" s="12">
        <v>15.747429090021448</v>
      </c>
      <c r="I29" s="12">
        <v>0</v>
      </c>
      <c r="J29" s="12">
        <v>0</v>
      </c>
      <c r="K29" s="12">
        <v>0</v>
      </c>
      <c r="L29" s="12">
        <v>0</v>
      </c>
      <c r="M29" s="12">
        <v>0</v>
      </c>
      <c r="N29" s="12"/>
    </row>
    <row r="30" spans="1:14" x14ac:dyDescent="0.35">
      <c r="A30" s="10" t="str">
        <f>B3&amp;C3&amp;D30</f>
        <v>DISTRIBUCION VOLUMEN X CRITERIO (Consumiciones)TotalAlimentacionDESPUES DE LA CENA</v>
      </c>
      <c r="B30" s="10">
        <v>0</v>
      </c>
      <c r="C30" s="10">
        <v>0</v>
      </c>
      <c r="D30" s="27" t="s">
        <v>138</v>
      </c>
      <c r="E30" s="28">
        <v>2.6671545227311171</v>
      </c>
      <c r="F30" s="28">
        <v>2.0458768394448081</v>
      </c>
      <c r="G30" s="28">
        <v>1.6712812613044699</v>
      </c>
      <c r="H30" s="28">
        <v>2.0072564742396315</v>
      </c>
      <c r="I30" s="28">
        <v>0</v>
      </c>
      <c r="J30" s="28">
        <v>0</v>
      </c>
      <c r="K30" s="28">
        <v>0</v>
      </c>
      <c r="L30" s="28">
        <v>0</v>
      </c>
      <c r="M30" s="12">
        <v>0</v>
      </c>
      <c r="N30" s="12"/>
    </row>
    <row r="31" spans="1:14" x14ac:dyDescent="0.35">
      <c r="A31" s="10" t="str">
        <f>B3&amp;C3&amp;D31</f>
        <v>DISTRIBUCION VOLUMEN X CRITERIO (Consumiciones)TotalAlimentacionDURANTE EL DIA</v>
      </c>
      <c r="B31" s="10">
        <v>0</v>
      </c>
      <c r="C31" s="10">
        <v>0</v>
      </c>
      <c r="D31" s="12" t="s">
        <v>139</v>
      </c>
      <c r="E31" s="12">
        <v>4.4520898720141329</v>
      </c>
      <c r="F31" s="12">
        <v>5.6181221855051104</v>
      </c>
      <c r="G31" s="12">
        <v>3.8546727851368328</v>
      </c>
      <c r="H31" s="12">
        <v>3.9934314483947069</v>
      </c>
      <c r="I31" s="12">
        <v>0</v>
      </c>
      <c r="J31" s="12">
        <v>0</v>
      </c>
      <c r="K31" s="12">
        <v>0</v>
      </c>
      <c r="L31" s="12">
        <v>0</v>
      </c>
      <c r="M31" s="12">
        <v>0</v>
      </c>
      <c r="N31" s="12"/>
    </row>
    <row r="32" spans="1:14" x14ac:dyDescent="0.35">
      <c r="A32" s="10" t="str">
        <f>B3&amp;C3&amp;D32</f>
        <v>DISTRIBUCION VOLUMEN X CRITERIO (Consumiciones)TotalAlimentacionCON AMIGOS</v>
      </c>
      <c r="B32" s="10">
        <v>0</v>
      </c>
      <c r="C32" s="10">
        <v>0</v>
      </c>
      <c r="D32" s="27" t="s">
        <v>140</v>
      </c>
      <c r="E32" s="28">
        <v>27.164307260049991</v>
      </c>
      <c r="F32" s="28">
        <v>24.477844186263891</v>
      </c>
      <c r="G32" s="28">
        <v>24.134324536338916</v>
      </c>
      <c r="H32" s="28">
        <v>25.002475450191419</v>
      </c>
      <c r="I32" s="28">
        <v>0</v>
      </c>
      <c r="J32" s="28">
        <v>0</v>
      </c>
      <c r="K32" s="28">
        <v>0</v>
      </c>
      <c r="L32" s="28">
        <v>0</v>
      </c>
      <c r="M32" s="12">
        <v>0</v>
      </c>
      <c r="N32" s="12"/>
    </row>
    <row r="33" spans="1:14" x14ac:dyDescent="0.35">
      <c r="A33" s="10" t="str">
        <f>B3&amp;C3&amp;D33</f>
        <v>DISTRIBUCION VOLUMEN X CRITERIO (Consumiciones)TotalAlimentacionCON CLIENTES</v>
      </c>
      <c r="B33" s="10">
        <v>0</v>
      </c>
      <c r="C33" s="10">
        <v>0</v>
      </c>
      <c r="D33" s="12" t="s">
        <v>141</v>
      </c>
      <c r="E33" s="12">
        <v>0.74467606513935614</v>
      </c>
      <c r="F33" s="12">
        <v>0.94527806338925213</v>
      </c>
      <c r="G33" s="12">
        <v>0.91726245879584278</v>
      </c>
      <c r="H33" s="12">
        <v>0.49829672192238789</v>
      </c>
      <c r="I33" s="12">
        <v>0</v>
      </c>
      <c r="J33" s="12">
        <v>0</v>
      </c>
      <c r="K33" s="12">
        <v>0</v>
      </c>
      <c r="L33" s="12">
        <v>0</v>
      </c>
      <c r="M33" s="12">
        <v>0</v>
      </c>
      <c r="N33" s="12"/>
    </row>
    <row r="34" spans="1:14" x14ac:dyDescent="0.35">
      <c r="A34" s="10" t="str">
        <f>B3&amp;C3&amp;D34</f>
        <v>DISTRIBUCION VOLUMEN X CRITERIO (Consumiciones)TotalAlimentacionCON COMPAÑEROS DE TRABAJO</v>
      </c>
      <c r="B34" s="10">
        <v>0</v>
      </c>
      <c r="C34" s="10">
        <v>0</v>
      </c>
      <c r="D34" s="27" t="s">
        <v>142</v>
      </c>
      <c r="E34" s="28">
        <v>7.8875754101749695</v>
      </c>
      <c r="F34" s="28">
        <v>7.4361653772912302</v>
      </c>
      <c r="G34" s="28">
        <v>7.5046038913795412</v>
      </c>
      <c r="H34" s="28">
        <v>7.2955672224377555</v>
      </c>
      <c r="I34" s="28">
        <v>0</v>
      </c>
      <c r="J34" s="28">
        <v>0</v>
      </c>
      <c r="K34" s="28">
        <v>0</v>
      </c>
      <c r="L34" s="28">
        <v>0</v>
      </c>
      <c r="M34" s="12">
        <v>0</v>
      </c>
      <c r="N34" s="12"/>
    </row>
    <row r="35" spans="1:14" x14ac:dyDescent="0.35">
      <c r="A35" s="10" t="str">
        <f>B3&amp;C3&amp;D35</f>
        <v>DISTRIBUCION VOLUMEN X CRITERIO (Consumiciones)TotalAlimentacionCON COMPAÑEROS DE CLASE</v>
      </c>
      <c r="B35" s="10">
        <v>0</v>
      </c>
      <c r="C35" s="10">
        <v>0</v>
      </c>
      <c r="D35" s="12" t="s">
        <v>143</v>
      </c>
      <c r="E35" s="12">
        <v>0.49831983311093991</v>
      </c>
      <c r="F35" s="12">
        <v>0.35627560193763713</v>
      </c>
      <c r="G35" s="12">
        <v>0.38332421524116878</v>
      </c>
      <c r="H35" s="12">
        <v>0.4596992117585032</v>
      </c>
      <c r="I35" s="12">
        <v>0</v>
      </c>
      <c r="J35" s="12">
        <v>0</v>
      </c>
      <c r="K35" s="12">
        <v>0</v>
      </c>
      <c r="L35" s="12">
        <v>0</v>
      </c>
      <c r="M35" s="12">
        <v>0</v>
      </c>
      <c r="N35" s="12"/>
    </row>
    <row r="36" spans="1:14" x14ac:dyDescent="0.35">
      <c r="A36" s="10" t="str">
        <f>B3&amp;C3&amp;D36</f>
        <v>DISTRIBUCION VOLUMEN X CRITERIO (Consumiciones)TotalAlimentacionCON FAMILIA</v>
      </c>
      <c r="B36" s="10">
        <v>0</v>
      </c>
      <c r="C36" s="10">
        <v>0</v>
      </c>
      <c r="D36" s="27" t="s">
        <v>144</v>
      </c>
      <c r="E36" s="28">
        <v>30.382148696649065</v>
      </c>
      <c r="F36" s="28">
        <v>30.912945622629962</v>
      </c>
      <c r="G36" s="28">
        <v>31.576671232486962</v>
      </c>
      <c r="H36" s="28">
        <v>32.288800481775411</v>
      </c>
      <c r="I36" s="28">
        <v>0</v>
      </c>
      <c r="J36" s="28">
        <v>0</v>
      </c>
      <c r="K36" s="28">
        <v>0</v>
      </c>
      <c r="L36" s="28">
        <v>0</v>
      </c>
      <c r="M36" s="12">
        <v>0</v>
      </c>
      <c r="N36" s="12"/>
    </row>
    <row r="37" spans="1:14" x14ac:dyDescent="0.35">
      <c r="A37" s="10" t="str">
        <f>B3&amp;C3&amp;D37</f>
        <v>DISTRIBUCION VOLUMEN X CRITERIO (Consumiciones)TotalAlimentacionCON LA PAREJA</v>
      </c>
      <c r="B37" s="10">
        <v>0</v>
      </c>
      <c r="C37" s="10">
        <v>0</v>
      </c>
      <c r="D37" s="12" t="s">
        <v>145</v>
      </c>
      <c r="E37" s="12">
        <v>15.466063072036684</v>
      </c>
      <c r="F37" s="12">
        <v>15.588897258679687</v>
      </c>
      <c r="G37" s="12">
        <v>17.100406046392528</v>
      </c>
      <c r="H37" s="12">
        <v>17.129204726235102</v>
      </c>
      <c r="I37" s="12">
        <v>0</v>
      </c>
      <c r="J37" s="12">
        <v>0</v>
      </c>
      <c r="K37" s="12">
        <v>0</v>
      </c>
      <c r="L37" s="12">
        <v>0</v>
      </c>
      <c r="M37" s="12">
        <v>0</v>
      </c>
      <c r="N37" s="12"/>
    </row>
    <row r="38" spans="1:14" x14ac:dyDescent="0.35">
      <c r="A38" s="10" t="str">
        <f>B3&amp;C3&amp;D38</f>
        <v>DISTRIBUCION VOLUMEN X CRITERIO (Consumiciones)TotalAlimentacionESTABA SOLO/A</v>
      </c>
      <c r="B38" s="10">
        <v>0</v>
      </c>
      <c r="C38" s="10">
        <v>0</v>
      </c>
      <c r="D38" s="27" t="s">
        <v>146</v>
      </c>
      <c r="E38" s="28">
        <v>16.982371403334025</v>
      </c>
      <c r="F38" s="28">
        <v>19.592843279027441</v>
      </c>
      <c r="G38" s="28">
        <v>17.794277956842837</v>
      </c>
      <c r="H38" s="28">
        <v>16.695859379124954</v>
      </c>
      <c r="I38" s="28">
        <v>0</v>
      </c>
      <c r="J38" s="28">
        <v>0</v>
      </c>
      <c r="K38" s="28">
        <v>0</v>
      </c>
      <c r="L38" s="28">
        <v>0</v>
      </c>
      <c r="M38" s="12">
        <v>0</v>
      </c>
      <c r="N38" s="12"/>
    </row>
    <row r="39" spans="1:14" x14ac:dyDescent="0.35">
      <c r="A39" s="10" t="str">
        <f>B3&amp;C3&amp;D39</f>
        <v>DISTRIBUCION VOLUMEN X CRITERIO (Consumiciones)TotalAlimentacionOTROS</v>
      </c>
      <c r="B39" s="10">
        <v>0</v>
      </c>
      <c r="C39" s="10">
        <v>0</v>
      </c>
      <c r="D39" s="12" t="s">
        <v>147</v>
      </c>
      <c r="E39" s="12">
        <v>0.87454836117949963</v>
      </c>
      <c r="F39" s="12">
        <v>0.6897583085447011</v>
      </c>
      <c r="G39" s="12">
        <v>0.58917160845584504</v>
      </c>
      <c r="H39" s="12">
        <v>0.63008066065059587</v>
      </c>
      <c r="I39" s="12">
        <v>0</v>
      </c>
      <c r="J39" s="12">
        <v>0</v>
      </c>
      <c r="K39" s="12">
        <v>0</v>
      </c>
      <c r="L39" s="12">
        <v>0</v>
      </c>
      <c r="M39" s="12">
        <v>0</v>
      </c>
      <c r="N39" s="12"/>
    </row>
    <row r="40" spans="1:14" x14ac:dyDescent="0.35">
      <c r="A40" s="10" t="str">
        <f>B3&amp;C3&amp;D40</f>
        <v>DISTRIBUCION VOLUMEN X CRITERIO (Consumiciones)TotalAlimentacionESTAR TRABAJANDO</v>
      </c>
      <c r="B40" s="10">
        <v>0</v>
      </c>
      <c r="C40" s="10">
        <v>0</v>
      </c>
      <c r="D40" s="27" t="s">
        <v>148</v>
      </c>
      <c r="E40" s="28">
        <v>11.805744798812231</v>
      </c>
      <c r="F40" s="28">
        <v>12.487935588045005</v>
      </c>
      <c r="G40" s="28">
        <v>12.282297759225463</v>
      </c>
      <c r="H40" s="28">
        <v>11.161387874349668</v>
      </c>
      <c r="I40" s="28">
        <v>0</v>
      </c>
      <c r="J40" s="28">
        <v>0</v>
      </c>
      <c r="K40" s="28">
        <v>0</v>
      </c>
      <c r="L40" s="28">
        <v>0</v>
      </c>
      <c r="M40" s="12">
        <v>0</v>
      </c>
      <c r="N40" s="12"/>
    </row>
    <row r="41" spans="1:14" x14ac:dyDescent="0.35">
      <c r="A41" s="10" t="str">
        <f>B3&amp;C3&amp;D41</f>
        <v>DISTRIBUCION VOLUMEN X CRITERIO (Consumiciones)TotalAlimentacionCOMIDA DE NEGOCIOS</v>
      </c>
      <c r="B41" s="10">
        <v>0</v>
      </c>
      <c r="C41" s="10">
        <v>0</v>
      </c>
      <c r="D41" s="12" t="s">
        <v>149</v>
      </c>
      <c r="E41" s="12">
        <v>0.36015183051739369</v>
      </c>
      <c r="F41" s="12">
        <v>0.27574388806718314</v>
      </c>
      <c r="G41" s="12">
        <v>0.28922550410314146</v>
      </c>
      <c r="H41" s="12">
        <v>0.27601369111431984</v>
      </c>
      <c r="I41" s="12">
        <v>0</v>
      </c>
      <c r="J41" s="12">
        <v>0</v>
      </c>
      <c r="K41" s="12">
        <v>0</v>
      </c>
      <c r="L41" s="12">
        <v>0</v>
      </c>
      <c r="M41" s="12">
        <v>0</v>
      </c>
      <c r="N41" s="12"/>
    </row>
    <row r="42" spans="1:14" x14ac:dyDescent="0.35">
      <c r="A42" s="10" t="str">
        <f>B3&amp;C3&amp;D42</f>
        <v>DISTRIBUCION VOLUMEN X CRITERIO (Consumiciones)TotalAlimentacionPOR PLACER/RELAX</v>
      </c>
      <c r="B42" s="10">
        <v>0</v>
      </c>
      <c r="C42" s="10">
        <v>0</v>
      </c>
      <c r="D42" s="27" t="s">
        <v>150</v>
      </c>
      <c r="E42" s="28">
        <v>15.952006474468606</v>
      </c>
      <c r="F42" s="28">
        <v>16.096867193413647</v>
      </c>
      <c r="G42" s="28">
        <v>17.264491060069666</v>
      </c>
      <c r="H42" s="28">
        <v>17.640073368211549</v>
      </c>
      <c r="I42" s="28">
        <v>0</v>
      </c>
      <c r="J42" s="28">
        <v>0</v>
      </c>
      <c r="K42" s="28">
        <v>0</v>
      </c>
      <c r="L42" s="28">
        <v>0</v>
      </c>
      <c r="M42" s="12">
        <v>0</v>
      </c>
      <c r="N42" s="12"/>
    </row>
    <row r="43" spans="1:14" x14ac:dyDescent="0.35">
      <c r="A43" s="10" t="str">
        <f>B3&amp;C3&amp;D43</f>
        <v>DISTRIBUCION VOLUMEN X CRITERIO (Consumiciones)TotalAlimentacionTENER HAMBRE/SIN PLANIFICAR</v>
      </c>
      <c r="B43" s="10">
        <v>0</v>
      </c>
      <c r="C43" s="10">
        <v>0</v>
      </c>
      <c r="D43" s="12" t="s">
        <v>151</v>
      </c>
      <c r="E43" s="12">
        <v>27.382526922137234</v>
      </c>
      <c r="F43" s="12">
        <v>28.753759532855703</v>
      </c>
      <c r="G43" s="12">
        <v>28.782836309245585</v>
      </c>
      <c r="H43" s="12">
        <v>26.394749749968057</v>
      </c>
      <c r="I43" s="12">
        <v>0</v>
      </c>
      <c r="J43" s="12">
        <v>0</v>
      </c>
      <c r="K43" s="12">
        <v>0</v>
      </c>
      <c r="L43" s="12">
        <v>0</v>
      </c>
      <c r="M43" s="12">
        <v>0</v>
      </c>
      <c r="N43" s="12"/>
    </row>
    <row r="44" spans="1:14" x14ac:dyDescent="0.35">
      <c r="A44" s="10" t="str">
        <f>B3&amp;C3&amp;D44</f>
        <v>DISTRIBUCION VOLUMEN X CRITERIO (Consumiciones)TotalAlimentacionESTAR DE COMPRAS</v>
      </c>
      <c r="B44" s="10">
        <v>0</v>
      </c>
      <c r="C44" s="10">
        <v>0</v>
      </c>
      <c r="D44" s="27" t="s">
        <v>152</v>
      </c>
      <c r="E44" s="28">
        <v>3.3043399612847448</v>
      </c>
      <c r="F44" s="28">
        <v>3.8300361245058312</v>
      </c>
      <c r="G44" s="28">
        <v>3.0340574968195066</v>
      </c>
      <c r="H44" s="28">
        <v>2.8101119270786703</v>
      </c>
      <c r="I44" s="28">
        <v>0</v>
      </c>
      <c r="J44" s="28">
        <v>0</v>
      </c>
      <c r="K44" s="28">
        <v>0</v>
      </c>
      <c r="L44" s="28">
        <v>0</v>
      </c>
      <c r="M44" s="12">
        <v>0</v>
      </c>
      <c r="N44" s="12"/>
    </row>
    <row r="45" spans="1:14" x14ac:dyDescent="0.35">
      <c r="A45" s="10" t="str">
        <f>B3&amp;C3&amp;D45</f>
        <v>DISTRIBUCION VOLUMEN X CRITERIO (Consumiciones)TotalAlimentacionNO COCINAR EN CASA</v>
      </c>
      <c r="B45" s="10">
        <v>0</v>
      </c>
      <c r="C45" s="10">
        <v>0</v>
      </c>
      <c r="D45" s="12" t="s">
        <v>153</v>
      </c>
      <c r="E45" s="12">
        <v>4.9153632374222402</v>
      </c>
      <c r="F45" s="12">
        <v>5.8297227155511324</v>
      </c>
      <c r="G45" s="12">
        <v>6.2091199889444821</v>
      </c>
      <c r="H45" s="12">
        <v>5.570728624085862</v>
      </c>
      <c r="I45" s="12">
        <v>0</v>
      </c>
      <c r="J45" s="12">
        <v>0</v>
      </c>
      <c r="K45" s="12">
        <v>0</v>
      </c>
      <c r="L45" s="12">
        <v>0</v>
      </c>
      <c r="M45" s="12">
        <v>0</v>
      </c>
      <c r="N45" s="12"/>
    </row>
    <row r="46" spans="1:14" x14ac:dyDescent="0.35">
      <c r="A46" s="10" t="str">
        <f>B3&amp;C3&amp;D46</f>
        <v>DISTRIBUCION VOLUMEN X CRITERIO (Consumiciones)TotalAlimentacionCELEBRACION/FIESTA/SALIR TOMAR</v>
      </c>
      <c r="B46" s="10">
        <v>0</v>
      </c>
      <c r="C46" s="10">
        <v>0</v>
      </c>
      <c r="D46" s="27" t="s">
        <v>154</v>
      </c>
      <c r="E46" s="28">
        <v>27.589752203574587</v>
      </c>
      <c r="F46" s="28">
        <v>24.405118646366564</v>
      </c>
      <c r="G46" s="28">
        <v>25.306851575614452</v>
      </c>
      <c r="H46" s="28">
        <v>28.906302488535264</v>
      </c>
      <c r="I46" s="28">
        <v>0</v>
      </c>
      <c r="J46" s="28">
        <v>0</v>
      </c>
      <c r="K46" s="28">
        <v>0</v>
      </c>
      <c r="L46" s="28">
        <v>0</v>
      </c>
      <c r="M46" s="12">
        <v>0</v>
      </c>
      <c r="N46" s="12"/>
    </row>
    <row r="47" spans="1:14" x14ac:dyDescent="0.35">
      <c r="A47" s="10" t="str">
        <f>B3&amp;C3&amp;D47</f>
        <v>DISTRIBUCION VOLUMEN X CRITERIO (Consumiciones)TotalAlimentacionVIENDO DEPORTES</v>
      </c>
      <c r="B47" s="10">
        <v>0</v>
      </c>
      <c r="C47" s="10">
        <v>0</v>
      </c>
      <c r="D47" s="12" t="s">
        <v>155</v>
      </c>
      <c r="E47" s="12">
        <v>1.3922979430171587</v>
      </c>
      <c r="F47" s="12">
        <v>1.1979709061184391</v>
      </c>
      <c r="G47" s="12">
        <v>1.0412817896931688</v>
      </c>
      <c r="H47" s="12">
        <v>1.4234244161266205</v>
      </c>
      <c r="I47" s="12">
        <v>0</v>
      </c>
      <c r="J47" s="12">
        <v>0</v>
      </c>
      <c r="K47" s="12">
        <v>0</v>
      </c>
      <c r="L47" s="12">
        <v>0</v>
      </c>
      <c r="M47" s="12">
        <v>0</v>
      </c>
      <c r="N47" s="12"/>
    </row>
    <row r="48" spans="1:14" x14ac:dyDescent="0.35">
      <c r="A48" s="10" t="str">
        <f>B3&amp;C3&amp;D48</f>
        <v>DISTRIBUCION VOLUMEN X CRITERIO (Consumiciones)TotalAlimentacionOTROS MOTIVOS</v>
      </c>
      <c r="B48" s="10">
        <v>0</v>
      </c>
      <c r="C48" s="10">
        <v>0</v>
      </c>
      <c r="D48" s="27" t="s">
        <v>156</v>
      </c>
      <c r="E48" s="28">
        <v>7.2978255558270213</v>
      </c>
      <c r="F48" s="28">
        <v>7.1228443970359949</v>
      </c>
      <c r="G48" s="28">
        <v>5.7898720079989916</v>
      </c>
      <c r="H48" s="28">
        <v>5.8171878120616789</v>
      </c>
      <c r="I48" s="28">
        <v>0</v>
      </c>
      <c r="J48" s="28">
        <v>0</v>
      </c>
      <c r="K48" s="28">
        <v>0</v>
      </c>
      <c r="L48" s="28">
        <v>0</v>
      </c>
      <c r="M48" s="12">
        <v>0</v>
      </c>
      <c r="N48" s="12"/>
    </row>
    <row r="49" spans="1:14" x14ac:dyDescent="0.35">
      <c r="A49" s="10" t="str">
        <f>B3&amp;C49&amp;D49</f>
        <v>DISTRIBUCION VOLUMEN X CRITERIO (Consumiciones).T.Alimentos TOTAL INGT.ESPAÑA</v>
      </c>
      <c r="B49" s="10">
        <v>0</v>
      </c>
      <c r="C49" s="10" t="s">
        <v>107</v>
      </c>
      <c r="D49" s="12" t="s">
        <v>36</v>
      </c>
      <c r="E49" s="12">
        <v>100</v>
      </c>
      <c r="F49" s="12">
        <v>100</v>
      </c>
      <c r="G49" s="12">
        <v>100</v>
      </c>
      <c r="H49" s="12">
        <v>100</v>
      </c>
      <c r="I49" s="12">
        <v>0</v>
      </c>
      <c r="J49" s="12">
        <v>0</v>
      </c>
      <c r="K49" s="12">
        <v>0</v>
      </c>
      <c r="L49" s="12">
        <v>0</v>
      </c>
      <c r="M49" s="12">
        <v>0</v>
      </c>
      <c r="N49" s="12"/>
    </row>
    <row r="50" spans="1:14" x14ac:dyDescent="0.35">
      <c r="A50" s="10" t="str">
        <f>B3&amp;C49&amp;D50</f>
        <v>DISTRIBUCION VOLUMEN X CRITERIO (Consumiciones).T.Alimentos TOTAL INGHiper+Super+Discount+G.A</v>
      </c>
      <c r="B50" s="10">
        <v>0</v>
      </c>
      <c r="C50" s="10">
        <v>0</v>
      </c>
      <c r="D50" s="27" t="s">
        <v>23</v>
      </c>
      <c r="E50" s="28">
        <v>8.8458219732922583</v>
      </c>
      <c r="F50" s="28">
        <v>10.408347330467912</v>
      </c>
      <c r="G50" s="28">
        <v>7.5165779548844984</v>
      </c>
      <c r="H50" s="28">
        <v>6.7047782448647686</v>
      </c>
      <c r="I50" s="28">
        <v>0</v>
      </c>
      <c r="J50" s="28">
        <v>0</v>
      </c>
      <c r="K50" s="28">
        <v>0</v>
      </c>
      <c r="L50" s="28">
        <v>0</v>
      </c>
      <c r="M50" s="12">
        <v>0</v>
      </c>
      <c r="N50" s="12"/>
    </row>
    <row r="51" spans="1:14" x14ac:dyDescent="0.35">
      <c r="A51" s="10" t="str">
        <f>B3&amp;C49&amp;D51</f>
        <v>DISTRIBUCION VOLUMEN X CRITERIO (Consumiciones).T.Alimentos TOTAL INGRestaurantes</v>
      </c>
      <c r="B51" s="10">
        <v>0</v>
      </c>
      <c r="C51" s="10">
        <v>0</v>
      </c>
      <c r="D51" s="12" t="s">
        <v>24</v>
      </c>
      <c r="E51" s="12">
        <v>23.84468865223657</v>
      </c>
      <c r="F51" s="12">
        <v>20.190614125905849</v>
      </c>
      <c r="G51" s="12">
        <v>22.979766706887744</v>
      </c>
      <c r="H51" s="12">
        <v>23.816844471690285</v>
      </c>
      <c r="I51" s="12">
        <v>0</v>
      </c>
      <c r="J51" s="12">
        <v>0</v>
      </c>
      <c r="K51" s="12">
        <v>0</v>
      </c>
      <c r="L51" s="12">
        <v>0</v>
      </c>
      <c r="M51" s="12">
        <v>0</v>
      </c>
      <c r="N51" s="12"/>
    </row>
    <row r="52" spans="1:14" x14ac:dyDescent="0.35">
      <c r="A52" s="10" t="str">
        <f>B3&amp;C49&amp;D52</f>
        <v>DISTRIBUCION VOLUMEN X CRITERIO (Consumiciones).T.Alimentos TOTAL INGRestaurantes Fast Food</v>
      </c>
      <c r="B52" s="10">
        <v>0</v>
      </c>
      <c r="C52" s="10">
        <v>0</v>
      </c>
      <c r="D52" s="27" t="s">
        <v>25</v>
      </c>
      <c r="E52" s="28">
        <v>12.752450484816718</v>
      </c>
      <c r="F52" s="28">
        <v>15.194955780408554</v>
      </c>
      <c r="G52" s="28">
        <v>15.937814439339634</v>
      </c>
      <c r="H52" s="28">
        <v>16.491023607053652</v>
      </c>
      <c r="I52" s="28">
        <v>0</v>
      </c>
      <c r="J52" s="28">
        <v>0</v>
      </c>
      <c r="K52" s="28">
        <v>0</v>
      </c>
      <c r="L52" s="28">
        <v>0</v>
      </c>
      <c r="M52" s="12">
        <v>0</v>
      </c>
      <c r="N52" s="12"/>
    </row>
    <row r="53" spans="1:14" x14ac:dyDescent="0.35">
      <c r="A53" s="10" t="str">
        <f>B3&amp;C49&amp;D53</f>
        <v>DISTRIBUCION VOLUMEN X CRITERIO (Consumiciones).T.Alimentos TOTAL INGBares/Cafeterias/Cervecerias</v>
      </c>
      <c r="B53" s="10">
        <v>0</v>
      </c>
      <c r="C53" s="10">
        <v>0</v>
      </c>
      <c r="D53" s="12" t="s">
        <v>26</v>
      </c>
      <c r="E53" s="12">
        <v>33.879328996663141</v>
      </c>
      <c r="F53" s="12">
        <v>29.861476266607628</v>
      </c>
      <c r="G53" s="12">
        <v>31.511129777746639</v>
      </c>
      <c r="H53" s="12">
        <v>33.144093476121405</v>
      </c>
      <c r="I53" s="12">
        <v>0</v>
      </c>
      <c r="J53" s="12">
        <v>0</v>
      </c>
      <c r="K53" s="12">
        <v>0</v>
      </c>
      <c r="L53" s="12">
        <v>0</v>
      </c>
      <c r="M53" s="12">
        <v>0</v>
      </c>
      <c r="N53" s="12"/>
    </row>
    <row r="54" spans="1:14" x14ac:dyDescent="0.35">
      <c r="A54" s="10" t="str">
        <f>B3&amp;C49&amp;D54</f>
        <v>DISTRIBUCION VOLUMEN X CRITERIO (Consumiciones).T.Alimentos TOTAL INGPanaderias/Pastelerias</v>
      </c>
      <c r="B54" s="10">
        <v>0</v>
      </c>
      <c r="C54" s="10">
        <v>0</v>
      </c>
      <c r="D54" s="27" t="s">
        <v>27</v>
      </c>
      <c r="E54" s="28">
        <v>4.1188235612296014</v>
      </c>
      <c r="F54" s="28">
        <v>5.2932396737573653</v>
      </c>
      <c r="G54" s="28">
        <v>4.1898331653607723</v>
      </c>
      <c r="H54" s="28">
        <v>3.8890791995810789</v>
      </c>
      <c r="I54" s="28">
        <v>0</v>
      </c>
      <c r="J54" s="28">
        <v>0</v>
      </c>
      <c r="K54" s="28">
        <v>0</v>
      </c>
      <c r="L54" s="28">
        <v>0</v>
      </c>
      <c r="M54" s="12">
        <v>0</v>
      </c>
      <c r="N54" s="12"/>
    </row>
    <row r="55" spans="1:14" x14ac:dyDescent="0.35">
      <c r="A55" s="10" t="str">
        <f>B3&amp;C49&amp;D55</f>
        <v>DISTRIBUCION VOLUMEN X CRITERIO (Consumiciones).T.Alimentos TOTAL INGTda.Alimentacion/Delicatesen</v>
      </c>
      <c r="B55" s="10">
        <v>0</v>
      </c>
      <c r="C55" s="10">
        <v>0</v>
      </c>
      <c r="D55" s="12" t="s">
        <v>122</v>
      </c>
      <c r="E55" s="12">
        <v>1.4995537548343225</v>
      </c>
      <c r="F55" s="12">
        <v>1.9509034686164963</v>
      </c>
      <c r="G55" s="12">
        <v>1.3050417025492451</v>
      </c>
      <c r="H55" s="12">
        <v>1.076716949493399</v>
      </c>
      <c r="I55" s="12">
        <v>0</v>
      </c>
      <c r="J55" s="12">
        <v>0</v>
      </c>
      <c r="K55" s="12">
        <v>0</v>
      </c>
      <c r="L55" s="12">
        <v>0</v>
      </c>
      <c r="M55" s="12">
        <v>0</v>
      </c>
      <c r="N55" s="12"/>
    </row>
    <row r="56" spans="1:14" x14ac:dyDescent="0.35">
      <c r="A56" s="10" t="str">
        <f>B3&amp;C49&amp;D56</f>
        <v>DISTRIBUCION VOLUMEN X CRITERIO (Consumiciones).T.Alimentos TOTAL INGCanal Conveniencia/24h</v>
      </c>
      <c r="B56" s="10">
        <v>0</v>
      </c>
      <c r="C56" s="10">
        <v>0</v>
      </c>
      <c r="D56" s="27" t="s">
        <v>123</v>
      </c>
      <c r="E56" s="28">
        <v>4.7228563167838411</v>
      </c>
      <c r="F56" s="28">
        <v>8.3208642340628405</v>
      </c>
      <c r="G56" s="28">
        <v>7.8477032026677902</v>
      </c>
      <c r="H56" s="28">
        <v>6.1272132523600744</v>
      </c>
      <c r="I56" s="28">
        <v>0</v>
      </c>
      <c r="J56" s="28">
        <v>0</v>
      </c>
      <c r="K56" s="28">
        <v>0</v>
      </c>
      <c r="L56" s="28">
        <v>0</v>
      </c>
      <c r="M56" s="12">
        <v>0</v>
      </c>
      <c r="N56" s="12"/>
    </row>
    <row r="57" spans="1:14" x14ac:dyDescent="0.35">
      <c r="A57" s="10" t="str">
        <f>B3&amp;C49&amp;D57</f>
        <v>DISTRIBUCION VOLUMEN X CRITERIO (Consumiciones).T.Alimentos TOTAL INGHoteles</v>
      </c>
      <c r="B57" s="10">
        <v>0</v>
      </c>
      <c r="C57" s="10">
        <v>0</v>
      </c>
      <c r="D57" s="12" t="s">
        <v>29</v>
      </c>
      <c r="E57" s="12">
        <v>0.89985224970668876</v>
      </c>
      <c r="F57" s="12">
        <v>0.49554232362132067</v>
      </c>
      <c r="G57" s="12">
        <v>0.58854245170415431</v>
      </c>
      <c r="H57" s="12">
        <v>0.63692236845812389</v>
      </c>
      <c r="I57" s="12">
        <v>0</v>
      </c>
      <c r="J57" s="12">
        <v>0</v>
      </c>
      <c r="K57" s="12">
        <v>0</v>
      </c>
      <c r="L57" s="12">
        <v>0</v>
      </c>
      <c r="M57" s="12">
        <v>0</v>
      </c>
      <c r="N57" s="12"/>
    </row>
    <row r="58" spans="1:14" x14ac:dyDescent="0.35">
      <c r="A58" s="10" t="str">
        <f>B3&amp;C49&amp;D58</f>
        <v>DISTRIBUCION VOLUMEN X CRITERIO (Consumiciones).T.Alimentos TOTAL INGEstaciones de servicio</v>
      </c>
      <c r="B58" s="10">
        <v>0</v>
      </c>
      <c r="C58" s="10">
        <v>0</v>
      </c>
      <c r="D58" s="27" t="s">
        <v>30</v>
      </c>
      <c r="E58" s="28">
        <v>1.8184667582767853</v>
      </c>
      <c r="F58" s="28">
        <v>2.1202291769117179</v>
      </c>
      <c r="G58" s="28">
        <v>1.9431501821354866</v>
      </c>
      <c r="H58" s="28">
        <v>1.2393898442744709</v>
      </c>
      <c r="I58" s="28">
        <v>0</v>
      </c>
      <c r="J58" s="28">
        <v>0</v>
      </c>
      <c r="K58" s="28">
        <v>0</v>
      </c>
      <c r="L58" s="28">
        <v>0</v>
      </c>
      <c r="M58" s="12">
        <v>0</v>
      </c>
      <c r="N58" s="12"/>
    </row>
    <row r="59" spans="1:14" x14ac:dyDescent="0.35">
      <c r="A59" s="10" t="str">
        <f>B3&amp;C49&amp;D59</f>
        <v>DISTRIBUCION VOLUMEN X CRITERIO (Consumiciones).T.Alimentos TOTAL INGMaquinas dispensadoras</v>
      </c>
      <c r="B59" s="10">
        <v>0</v>
      </c>
      <c r="C59" s="10">
        <v>0</v>
      </c>
      <c r="D59" s="12" t="s">
        <v>31</v>
      </c>
      <c r="E59" s="12">
        <v>0.3834533838004634</v>
      </c>
      <c r="F59" s="12">
        <v>0.44379089002379812</v>
      </c>
      <c r="G59" s="12">
        <v>0.32169705788657654</v>
      </c>
      <c r="H59" s="12">
        <v>0.29527616046073535</v>
      </c>
      <c r="I59" s="12">
        <v>0</v>
      </c>
      <c r="J59" s="12">
        <v>0</v>
      </c>
      <c r="K59" s="12">
        <v>0</v>
      </c>
      <c r="L59" s="12">
        <v>0</v>
      </c>
      <c r="M59" s="12">
        <v>0</v>
      </c>
      <c r="N59" s="12"/>
    </row>
    <row r="60" spans="1:14" x14ac:dyDescent="0.35">
      <c r="A60" s="10" t="str">
        <f>B3&amp;C49&amp;D60</f>
        <v>DISTRIBUCION VOLUMEN X CRITERIO (Consumiciones).T.Alimentos TOTAL INGServicio en la empresa</v>
      </c>
      <c r="B60" s="10">
        <v>0</v>
      </c>
      <c r="C60" s="10">
        <v>0</v>
      </c>
      <c r="D60" s="27" t="s">
        <v>32</v>
      </c>
      <c r="E60" s="28">
        <v>1.4855485467089258</v>
      </c>
      <c r="F60" s="28">
        <v>1.0504296594018758</v>
      </c>
      <c r="G60" s="28">
        <v>1.3534281882672321</v>
      </c>
      <c r="H60" s="28">
        <v>0.99503221086726934</v>
      </c>
      <c r="I60" s="28">
        <v>0</v>
      </c>
      <c r="J60" s="28">
        <v>0</v>
      </c>
      <c r="K60" s="28">
        <v>0</v>
      </c>
      <c r="L60" s="28">
        <v>0</v>
      </c>
      <c r="M60" s="12">
        <v>0</v>
      </c>
      <c r="N60" s="12"/>
    </row>
    <row r="61" spans="1:14" x14ac:dyDescent="0.35">
      <c r="A61" s="10" t="str">
        <f>B3&amp;C49&amp;D61</f>
        <v>DISTRIBUCION VOLUMEN X CRITERIO (Consumiciones).T.Alimentos TOTAL INGResto de canales</v>
      </c>
      <c r="B61" s="10">
        <v>0</v>
      </c>
      <c r="C61" s="10">
        <v>0</v>
      </c>
      <c r="D61" s="12" t="s">
        <v>33</v>
      </c>
      <c r="E61" s="12">
        <v>5.7491590242620854</v>
      </c>
      <c r="F61" s="12">
        <v>4.6695978452336764</v>
      </c>
      <c r="G61" s="12">
        <v>4.5053133374016099</v>
      </c>
      <c r="H61" s="12">
        <v>5.5836204995380401</v>
      </c>
      <c r="I61" s="12">
        <v>0</v>
      </c>
      <c r="J61" s="12">
        <v>0</v>
      </c>
      <c r="K61" s="12">
        <v>0</v>
      </c>
      <c r="L61" s="12">
        <v>0</v>
      </c>
      <c r="M61" s="12">
        <v>0</v>
      </c>
      <c r="N61" s="12"/>
    </row>
    <row r="62" spans="1:14" x14ac:dyDescent="0.35">
      <c r="A62" s="10" t="str">
        <f>B3&amp;C49&amp;D62</f>
        <v>DISTRIBUCION VOLUMEN X CRITERIO (Consumiciones).T.Alimentos TOTAL INGEN LA CALLE</v>
      </c>
      <c r="B62" s="10">
        <v>0</v>
      </c>
      <c r="C62" s="10">
        <v>0</v>
      </c>
      <c r="D62" s="27" t="s">
        <v>124</v>
      </c>
      <c r="E62" s="28">
        <v>6.1725767857211844</v>
      </c>
      <c r="F62" s="28">
        <v>6.9660504142844335</v>
      </c>
      <c r="G62" s="28">
        <v>6.6944955242169728</v>
      </c>
      <c r="H62" s="28">
        <v>5.5001549580253197</v>
      </c>
      <c r="I62" s="28">
        <v>0</v>
      </c>
      <c r="J62" s="28">
        <v>0</v>
      </c>
      <c r="K62" s="28">
        <v>0</v>
      </c>
      <c r="L62" s="28">
        <v>0</v>
      </c>
      <c r="M62" s="12">
        <v>0</v>
      </c>
      <c r="N62" s="12"/>
    </row>
    <row r="63" spans="1:14" x14ac:dyDescent="0.35">
      <c r="A63" s="10" t="str">
        <f>B3&amp;C49&amp;D63</f>
        <v>DISTRIBUCION VOLUMEN X CRITERIO (Consumiciones).T.Alimentos TOTAL INGEN CASA DE OTROS</v>
      </c>
      <c r="B63" s="10">
        <v>0</v>
      </c>
      <c r="C63" s="10">
        <v>0</v>
      </c>
      <c r="D63" s="12" t="s">
        <v>125</v>
      </c>
      <c r="E63" s="12">
        <v>5.1237010273297798</v>
      </c>
      <c r="F63" s="12">
        <v>7.952508378766364</v>
      </c>
      <c r="G63" s="12">
        <v>7.1317449402509236</v>
      </c>
      <c r="H63" s="12">
        <v>6.7221471450319674</v>
      </c>
      <c r="I63" s="12">
        <v>0</v>
      </c>
      <c r="J63" s="12">
        <v>0</v>
      </c>
      <c r="K63" s="12">
        <v>0</v>
      </c>
      <c r="L63" s="12">
        <v>0</v>
      </c>
      <c r="M63" s="12">
        <v>0</v>
      </c>
      <c r="N63" s="12"/>
    </row>
    <row r="64" spans="1:14" x14ac:dyDescent="0.35">
      <c r="A64" s="10" t="str">
        <f>B3&amp;C49&amp;D64</f>
        <v>DISTRIBUCION VOLUMEN X CRITERIO (Consumiciones).T.Alimentos TOTAL INGEN EL ESTABLECIMIENTO</v>
      </c>
      <c r="B64" s="10">
        <v>0</v>
      </c>
      <c r="C64" s="10">
        <v>0</v>
      </c>
      <c r="D64" s="27" t="s">
        <v>126</v>
      </c>
      <c r="E64" s="28">
        <v>69.768902314164322</v>
      </c>
      <c r="F64" s="28">
        <v>55.191547268211117</v>
      </c>
      <c r="G64" s="28">
        <v>57.986117617728127</v>
      </c>
      <c r="H64" s="28">
        <v>63.701932652036163</v>
      </c>
      <c r="I64" s="28">
        <v>0</v>
      </c>
      <c r="J64" s="28">
        <v>0</v>
      </c>
      <c r="K64" s="28">
        <v>0</v>
      </c>
      <c r="L64" s="28">
        <v>0</v>
      </c>
      <c r="M64" s="12">
        <v>0</v>
      </c>
      <c r="N64" s="12"/>
    </row>
    <row r="65" spans="1:14" x14ac:dyDescent="0.35">
      <c r="A65" s="10" t="str">
        <f>B3&amp;C49&amp;D65</f>
        <v>DISTRIBUCION VOLUMEN X CRITERIO (Consumiciones).T.Alimentos TOTAL INGEN EL TRABAJO</v>
      </c>
      <c r="B65" s="10">
        <v>0</v>
      </c>
      <c r="C65" s="10">
        <v>0</v>
      </c>
      <c r="D65" s="12" t="s">
        <v>127</v>
      </c>
      <c r="E65" s="12">
        <v>3.6212344442026119</v>
      </c>
      <c r="F65" s="12">
        <v>4.0568060135522073</v>
      </c>
      <c r="G65" s="12">
        <v>3.9882762756205685</v>
      </c>
      <c r="H65" s="12">
        <v>3.7144983391802868</v>
      </c>
      <c r="I65" s="12">
        <v>0</v>
      </c>
      <c r="J65" s="12">
        <v>0</v>
      </c>
      <c r="K65" s="12">
        <v>0</v>
      </c>
      <c r="L65" s="12">
        <v>0</v>
      </c>
      <c r="M65" s="12">
        <v>0</v>
      </c>
      <c r="N65" s="12"/>
    </row>
    <row r="66" spans="1:14" x14ac:dyDescent="0.35">
      <c r="A66" s="10" t="str">
        <f>B3&amp;C49&amp;D66</f>
        <v>DISTRIBUCION VOLUMEN X CRITERIO (Consumiciones).T.Alimentos TOTAL INGEN COLEGIO/INSTITUTO/UNIV.</v>
      </c>
      <c r="B66" s="10">
        <v>0</v>
      </c>
      <c r="C66" s="10">
        <v>0</v>
      </c>
      <c r="D66" s="27" t="s">
        <v>128</v>
      </c>
      <c r="E66" s="28">
        <v>0.45199097464322918</v>
      </c>
      <c r="F66" s="28">
        <v>0.27161158761685861</v>
      </c>
      <c r="G66" s="28">
        <v>0.41473260587770888</v>
      </c>
      <c r="H66" s="28">
        <v>0.47863784609316329</v>
      </c>
      <c r="I66" s="28">
        <v>0</v>
      </c>
      <c r="J66" s="28">
        <v>0</v>
      </c>
      <c r="K66" s="28">
        <v>0</v>
      </c>
      <c r="L66" s="28">
        <v>0</v>
      </c>
      <c r="M66" s="12">
        <v>0</v>
      </c>
      <c r="N66" s="12"/>
    </row>
    <row r="67" spans="1:14" x14ac:dyDescent="0.35">
      <c r="A67" s="10" t="str">
        <f>B3&amp;C49&amp;D67</f>
        <v>DISTRIBUCION VOLUMEN X CRITERIO (Consumiciones).T.Alimentos TOTAL INGEN MI CASA</v>
      </c>
      <c r="B67" s="10">
        <v>0</v>
      </c>
      <c r="C67" s="10">
        <v>0</v>
      </c>
      <c r="D67" s="12" t="s">
        <v>129</v>
      </c>
      <c r="E67" s="12">
        <v>11.795444564502064</v>
      </c>
      <c r="F67" s="12">
        <v>21.395278370896744</v>
      </c>
      <c r="G67" s="12">
        <v>21.229660994164007</v>
      </c>
      <c r="H67" s="12">
        <v>17.338207791425528</v>
      </c>
      <c r="I67" s="12">
        <v>0</v>
      </c>
      <c r="J67" s="12">
        <v>0</v>
      </c>
      <c r="K67" s="12">
        <v>0</v>
      </c>
      <c r="L67" s="12">
        <v>0</v>
      </c>
      <c r="M67" s="12">
        <v>0</v>
      </c>
      <c r="N67" s="12"/>
    </row>
    <row r="68" spans="1:14" x14ac:dyDescent="0.35">
      <c r="A68" s="10" t="str">
        <f>B3&amp;C49&amp;D68</f>
        <v>DISTRIBUCION VOLUMEN X CRITERIO (Consumiciones).T.Alimentos TOTAL INGEN M.TRANSP.(AVION,TREN,AUTOC,E</v>
      </c>
      <c r="B68" s="10">
        <v>0</v>
      </c>
      <c r="C68" s="10">
        <v>0</v>
      </c>
      <c r="D68" s="27" t="s">
        <v>130</v>
      </c>
      <c r="E68" s="28">
        <v>0.32714600137286387</v>
      </c>
      <c r="F68" s="28">
        <v>0.23698219176559276</v>
      </c>
      <c r="G68" s="28">
        <v>0.3961705514904475</v>
      </c>
      <c r="H68" s="28">
        <v>0.27284329031750365</v>
      </c>
      <c r="I68" s="28">
        <v>0</v>
      </c>
      <c r="J68" s="28">
        <v>0</v>
      </c>
      <c r="K68" s="28">
        <v>0</v>
      </c>
      <c r="L68" s="28">
        <v>0</v>
      </c>
      <c r="M68" s="12">
        <v>0</v>
      </c>
      <c r="N68" s="12"/>
    </row>
    <row r="69" spans="1:14" x14ac:dyDescent="0.35">
      <c r="A69" s="10" t="str">
        <f>B3&amp;C49&amp;D69</f>
        <v>DISTRIBUCION VOLUMEN X CRITERIO (Consumiciones).T.Alimentos TOTAL INGEN OTRO LUGAR</v>
      </c>
      <c r="B69" s="10">
        <v>0</v>
      </c>
      <c r="C69" s="10">
        <v>0</v>
      </c>
      <c r="D69" s="12" t="s">
        <v>131</v>
      </c>
      <c r="E69" s="12">
        <v>2.739016444746091</v>
      </c>
      <c r="F69" s="12">
        <v>3.9292221614319627</v>
      </c>
      <c r="G69" s="12">
        <v>2.1588004722242364</v>
      </c>
      <c r="H69" s="12">
        <v>2.2715661253012933</v>
      </c>
      <c r="I69" s="12">
        <v>0</v>
      </c>
      <c r="J69" s="12">
        <v>0</v>
      </c>
      <c r="K69" s="12">
        <v>0</v>
      </c>
      <c r="L69" s="12">
        <v>0</v>
      </c>
      <c r="M69" s="12">
        <v>0</v>
      </c>
      <c r="N69" s="12"/>
    </row>
    <row r="70" spans="1:14" x14ac:dyDescent="0.35">
      <c r="A70" s="10" t="str">
        <f>B3&amp;C49&amp;D70</f>
        <v>DISTRIBUCION VOLUMEN X CRITERIO (Consumiciones).T.Alimentos TOTAL INGDESAYUNO</v>
      </c>
      <c r="B70" s="10">
        <v>0</v>
      </c>
      <c r="C70" s="10">
        <v>0</v>
      </c>
      <c r="D70" s="27" t="s">
        <v>132</v>
      </c>
      <c r="E70" s="28">
        <v>17.584313291151467</v>
      </c>
      <c r="F70" s="28">
        <v>17.303597198538856</v>
      </c>
      <c r="G70" s="28">
        <v>16.449716592131388</v>
      </c>
      <c r="H70" s="28">
        <v>15.590605754723304</v>
      </c>
      <c r="I70" s="28">
        <v>0</v>
      </c>
      <c r="J70" s="28">
        <v>0</v>
      </c>
      <c r="K70" s="28">
        <v>0</v>
      </c>
      <c r="L70" s="28">
        <v>0</v>
      </c>
      <c r="M70" s="12">
        <v>0</v>
      </c>
      <c r="N70" s="12"/>
    </row>
    <row r="71" spans="1:14" x14ac:dyDescent="0.35">
      <c r="A71" s="10" t="str">
        <f>B3&amp;C49&amp;D71</f>
        <v>DISTRIBUCION VOLUMEN X CRITERIO (Consumiciones).T.Alimentos TOTAL INGAPERITIVO/ANTES DE COMER</v>
      </c>
      <c r="B71" s="10">
        <v>0</v>
      </c>
      <c r="C71" s="10">
        <v>0</v>
      </c>
      <c r="D71" s="12" t="s">
        <v>133</v>
      </c>
      <c r="E71" s="12">
        <v>6.0623564835623371</v>
      </c>
      <c r="F71" s="12">
        <v>6.1067836488868172</v>
      </c>
      <c r="G71" s="12">
        <v>5.9961071645932851</v>
      </c>
      <c r="H71" s="12">
        <v>5.3144384933222319</v>
      </c>
      <c r="I71" s="12">
        <v>0</v>
      </c>
      <c r="J71" s="12">
        <v>0</v>
      </c>
      <c r="K71" s="12">
        <v>0</v>
      </c>
      <c r="L71" s="12">
        <v>0</v>
      </c>
      <c r="M71" s="12">
        <v>0</v>
      </c>
      <c r="N71" s="12"/>
    </row>
    <row r="72" spans="1:14" x14ac:dyDescent="0.35">
      <c r="A72" s="10" t="str">
        <f>B3&amp;C49&amp;D72</f>
        <v>DISTRIBUCION VOLUMEN X CRITERIO (Consumiciones).T.Alimentos TOTAL INGCOMIDA</v>
      </c>
      <c r="B72" s="10">
        <v>0</v>
      </c>
      <c r="C72" s="10">
        <v>0</v>
      </c>
      <c r="D72" s="27" t="s">
        <v>134</v>
      </c>
      <c r="E72" s="28">
        <v>37.935330511192191</v>
      </c>
      <c r="F72" s="28">
        <v>36.956858548636113</v>
      </c>
      <c r="G72" s="28">
        <v>40.671840004301835</v>
      </c>
      <c r="H72" s="28">
        <v>40.799039357395387</v>
      </c>
      <c r="I72" s="28">
        <v>0</v>
      </c>
      <c r="J72" s="28">
        <v>0</v>
      </c>
      <c r="K72" s="28">
        <v>0</v>
      </c>
      <c r="L72" s="28">
        <v>0</v>
      </c>
      <c r="M72" s="12">
        <v>0</v>
      </c>
      <c r="N72" s="12"/>
    </row>
    <row r="73" spans="1:14" x14ac:dyDescent="0.35">
      <c r="A73" s="10" t="str">
        <f>B3&amp;C49&amp;D73</f>
        <v>DISTRIBUCION VOLUMEN X CRITERIO (Consumiciones).T.Alimentos TOTAL INGTARDE/MERIENDA</v>
      </c>
      <c r="B73" s="10">
        <v>0</v>
      </c>
      <c r="C73" s="10">
        <v>0</v>
      </c>
      <c r="D73" s="12" t="s">
        <v>135</v>
      </c>
      <c r="E73" s="12">
        <v>10.419446308271056</v>
      </c>
      <c r="F73" s="12">
        <v>10.109105505634217</v>
      </c>
      <c r="G73" s="12">
        <v>9.2879239813489356</v>
      </c>
      <c r="H73" s="12">
        <v>9.0795881905468807</v>
      </c>
      <c r="I73" s="12">
        <v>0</v>
      </c>
      <c r="J73" s="12">
        <v>0</v>
      </c>
      <c r="K73" s="12">
        <v>0</v>
      </c>
      <c r="L73" s="12">
        <v>0</v>
      </c>
      <c r="M73" s="12">
        <v>0</v>
      </c>
      <c r="N73" s="12"/>
    </row>
    <row r="74" spans="1:14" x14ac:dyDescent="0.35">
      <c r="A74" s="10" t="str">
        <f>B3&amp;C49&amp;D74</f>
        <v>DISTRIBUCION VOLUMEN X CRITERIO (Consumiciones).T.Alimentos TOTAL INGANTES DE CENAR</v>
      </c>
      <c r="B74" s="10">
        <v>0</v>
      </c>
      <c r="C74" s="10">
        <v>0</v>
      </c>
      <c r="D74" s="27" t="s">
        <v>136</v>
      </c>
      <c r="E74" s="28">
        <v>2.2215024488749857</v>
      </c>
      <c r="F74" s="28">
        <v>1.8796851963418928</v>
      </c>
      <c r="G74" s="28">
        <v>1.7414633411086839</v>
      </c>
      <c r="H74" s="28">
        <v>1.7868030167752993</v>
      </c>
      <c r="I74" s="28">
        <v>0</v>
      </c>
      <c r="J74" s="28">
        <v>0</v>
      </c>
      <c r="K74" s="28">
        <v>0</v>
      </c>
      <c r="L74" s="28">
        <v>0</v>
      </c>
      <c r="M74" s="12">
        <v>0</v>
      </c>
      <c r="N74" s="12"/>
    </row>
    <row r="75" spans="1:14" x14ac:dyDescent="0.35">
      <c r="A75" s="10" t="str">
        <f>B3&amp;C49&amp;D75</f>
        <v>DISTRIBUCION VOLUMEN X CRITERIO (Consumiciones).T.Alimentos TOTAL INGCENA</v>
      </c>
      <c r="B75" s="10">
        <v>0</v>
      </c>
      <c r="C75" s="10">
        <v>0</v>
      </c>
      <c r="D75" s="12" t="s">
        <v>137</v>
      </c>
      <c r="E75" s="12">
        <v>21.510626816694334</v>
      </c>
      <c r="F75" s="12">
        <v>22.583271419518784</v>
      </c>
      <c r="G75" s="12">
        <v>22.392521323824756</v>
      </c>
      <c r="H75" s="12">
        <v>23.946853769171806</v>
      </c>
      <c r="I75" s="12">
        <v>0</v>
      </c>
      <c r="J75" s="12">
        <v>0</v>
      </c>
      <c r="K75" s="12">
        <v>0</v>
      </c>
      <c r="L75" s="12">
        <v>0</v>
      </c>
      <c r="M75" s="12">
        <v>0</v>
      </c>
      <c r="N75" s="12"/>
    </row>
    <row r="76" spans="1:14" x14ac:dyDescent="0.35">
      <c r="A76" s="10" t="str">
        <f>B3&amp;C49&amp;D76</f>
        <v>DISTRIBUCION VOLUMEN X CRITERIO (Consumiciones).T.Alimentos TOTAL INGDESPUES DE LA CENA</v>
      </c>
      <c r="B76" s="10">
        <v>0</v>
      </c>
      <c r="C76" s="10">
        <v>0</v>
      </c>
      <c r="D76" s="27" t="s">
        <v>138</v>
      </c>
      <c r="E76" s="28">
        <v>1.1722414579145091</v>
      </c>
      <c r="F76" s="28">
        <v>0.93503602828142618</v>
      </c>
      <c r="G76" s="28">
        <v>0.87764088308213484</v>
      </c>
      <c r="H76" s="28">
        <v>0.9562680278360961</v>
      </c>
      <c r="I76" s="28">
        <v>0</v>
      </c>
      <c r="J76" s="28">
        <v>0</v>
      </c>
      <c r="K76" s="28">
        <v>0</v>
      </c>
      <c r="L76" s="28">
        <v>0</v>
      </c>
      <c r="M76" s="12">
        <v>0</v>
      </c>
      <c r="N76" s="12"/>
    </row>
    <row r="77" spans="1:14" x14ac:dyDescent="0.35">
      <c r="A77" s="10" t="str">
        <f>B3&amp;C49&amp;D77</f>
        <v>DISTRIBUCION VOLUMEN X CRITERIO (Consumiciones).T.Alimentos TOTAL INGDURANTE EL DIA</v>
      </c>
      <c r="B77" s="10">
        <v>0</v>
      </c>
      <c r="C77" s="10">
        <v>0</v>
      </c>
      <c r="D77" s="12" t="s">
        <v>139</v>
      </c>
      <c r="E77" s="12">
        <v>3.0941821993898095</v>
      </c>
      <c r="F77" s="12">
        <v>4.1256598522441896</v>
      </c>
      <c r="G77" s="12">
        <v>2.5827899685754159</v>
      </c>
      <c r="H77" s="12">
        <v>2.5264103851994202</v>
      </c>
      <c r="I77" s="12">
        <v>0</v>
      </c>
      <c r="J77" s="12">
        <v>0</v>
      </c>
      <c r="K77" s="12">
        <v>0</v>
      </c>
      <c r="L77" s="12">
        <v>0</v>
      </c>
      <c r="M77" s="12">
        <v>0</v>
      </c>
      <c r="N77" s="12"/>
    </row>
    <row r="78" spans="1:14" x14ac:dyDescent="0.35">
      <c r="A78" s="10" t="str">
        <f>B3&amp;C49&amp;D78</f>
        <v>DISTRIBUCION VOLUMEN X CRITERIO (Consumiciones).T.Alimentos TOTAL INGCON AMIGOS</v>
      </c>
      <c r="B78" s="10">
        <v>0</v>
      </c>
      <c r="C78" s="10">
        <v>0</v>
      </c>
      <c r="D78" s="27" t="s">
        <v>140</v>
      </c>
      <c r="E78" s="28">
        <v>22.794370485228836</v>
      </c>
      <c r="F78" s="28">
        <v>18.576403302921644</v>
      </c>
      <c r="G78" s="28">
        <v>18.184295366645948</v>
      </c>
      <c r="H78" s="28">
        <v>19.171882939169986</v>
      </c>
      <c r="I78" s="28">
        <v>0</v>
      </c>
      <c r="J78" s="28">
        <v>0</v>
      </c>
      <c r="K78" s="28">
        <v>0</v>
      </c>
      <c r="L78" s="28">
        <v>0</v>
      </c>
      <c r="M78" s="12">
        <v>0</v>
      </c>
      <c r="N78" s="12"/>
    </row>
    <row r="79" spans="1:14" x14ac:dyDescent="0.35">
      <c r="A79" s="10" t="str">
        <f>B3&amp;C49&amp;D79</f>
        <v>DISTRIBUCION VOLUMEN X CRITERIO (Consumiciones).T.Alimentos TOTAL INGCON CLIENTES</v>
      </c>
      <c r="B79" s="10">
        <v>0</v>
      </c>
      <c r="C79" s="10">
        <v>0</v>
      </c>
      <c r="D79" s="12" t="s">
        <v>141</v>
      </c>
      <c r="E79" s="12">
        <v>0.64798500667757908</v>
      </c>
      <c r="F79" s="12">
        <v>1.1499468617442641</v>
      </c>
      <c r="G79" s="12">
        <v>1.0863373535400116</v>
      </c>
      <c r="H79" s="12">
        <v>0.31133136632174341</v>
      </c>
      <c r="I79" s="12">
        <v>0</v>
      </c>
      <c r="J79" s="12">
        <v>0</v>
      </c>
      <c r="K79" s="12">
        <v>0</v>
      </c>
      <c r="L79" s="12">
        <v>0</v>
      </c>
      <c r="M79" s="12">
        <v>0</v>
      </c>
      <c r="N79" s="12"/>
    </row>
    <row r="80" spans="1:14" x14ac:dyDescent="0.35">
      <c r="A80" s="10" t="str">
        <f>B3&amp;C49&amp;D80</f>
        <v>DISTRIBUCION VOLUMEN X CRITERIO (Consumiciones).T.Alimentos TOTAL INGCON COMPAÑEROS DE TRABAJO</v>
      </c>
      <c r="B80" s="10">
        <v>0</v>
      </c>
      <c r="C80" s="10">
        <v>0</v>
      </c>
      <c r="D80" s="27" t="s">
        <v>142</v>
      </c>
      <c r="E80" s="28">
        <v>5.9960459329872409</v>
      </c>
      <c r="F80" s="28">
        <v>5.0026882540682758</v>
      </c>
      <c r="G80" s="28">
        <v>4.4784716751006002</v>
      </c>
      <c r="H80" s="28">
        <v>4.667145303994614</v>
      </c>
      <c r="I80" s="28">
        <v>0</v>
      </c>
      <c r="J80" s="28">
        <v>0</v>
      </c>
      <c r="K80" s="28">
        <v>0</v>
      </c>
      <c r="L80" s="28">
        <v>0</v>
      </c>
      <c r="M80" s="12">
        <v>0</v>
      </c>
      <c r="N80" s="12"/>
    </row>
    <row r="81" spans="1:14" x14ac:dyDescent="0.35">
      <c r="A81" s="10" t="str">
        <f>B3&amp;C49&amp;D81</f>
        <v>DISTRIBUCION VOLUMEN X CRITERIO (Consumiciones).T.Alimentos TOTAL INGCON COMPAÑEROS DE CLASE</v>
      </c>
      <c r="B81" s="10">
        <v>0</v>
      </c>
      <c r="C81" s="10">
        <v>0</v>
      </c>
      <c r="D81" s="12" t="s">
        <v>143</v>
      </c>
      <c r="E81" s="12">
        <v>0.53324204518087415</v>
      </c>
      <c r="F81" s="12">
        <v>0.35887943446609005</v>
      </c>
      <c r="G81" s="12">
        <v>0.43666789421069052</v>
      </c>
      <c r="H81" s="12">
        <v>0.53302782152332961</v>
      </c>
      <c r="I81" s="12">
        <v>0</v>
      </c>
      <c r="J81" s="12">
        <v>0</v>
      </c>
      <c r="K81" s="12">
        <v>0</v>
      </c>
      <c r="L81" s="12">
        <v>0</v>
      </c>
      <c r="M81" s="12">
        <v>0</v>
      </c>
      <c r="N81" s="12"/>
    </row>
    <row r="82" spans="1:14" x14ac:dyDescent="0.35">
      <c r="A82" s="10" t="str">
        <f>B3&amp;C49&amp;D82</f>
        <v>DISTRIBUCION VOLUMEN X CRITERIO (Consumiciones).T.Alimentos TOTAL INGCON FAMILIA</v>
      </c>
      <c r="B82" s="10">
        <v>0</v>
      </c>
      <c r="C82" s="10">
        <v>0</v>
      </c>
      <c r="D82" s="27" t="s">
        <v>144</v>
      </c>
      <c r="E82" s="28">
        <v>38.271495430011633</v>
      </c>
      <c r="F82" s="28">
        <v>40.743287466254898</v>
      </c>
      <c r="G82" s="28">
        <v>41.410627326596504</v>
      </c>
      <c r="H82" s="28">
        <v>42.064779255249384</v>
      </c>
      <c r="I82" s="28">
        <v>0</v>
      </c>
      <c r="J82" s="28">
        <v>0</v>
      </c>
      <c r="K82" s="28">
        <v>0</v>
      </c>
      <c r="L82" s="28">
        <v>0</v>
      </c>
      <c r="M82" s="12">
        <v>0</v>
      </c>
      <c r="N82" s="12"/>
    </row>
    <row r="83" spans="1:14" x14ac:dyDescent="0.35">
      <c r="A83" s="10" t="str">
        <f>B3&amp;C49&amp;D83</f>
        <v>DISTRIBUCION VOLUMEN X CRITERIO (Consumiciones).T.Alimentos TOTAL INGCON LA PAREJA</v>
      </c>
      <c r="B83" s="10">
        <v>0</v>
      </c>
      <c r="C83" s="10">
        <v>0</v>
      </c>
      <c r="D83" s="12" t="s">
        <v>145</v>
      </c>
      <c r="E83" s="12">
        <v>17.375920662374643</v>
      </c>
      <c r="F83" s="12">
        <v>18.065150127103678</v>
      </c>
      <c r="G83" s="12">
        <v>19.807236209072475</v>
      </c>
      <c r="H83" s="12">
        <v>19.779736153601778</v>
      </c>
      <c r="I83" s="12">
        <v>0</v>
      </c>
      <c r="J83" s="12">
        <v>0</v>
      </c>
      <c r="K83" s="12">
        <v>0</v>
      </c>
      <c r="L83" s="12">
        <v>0</v>
      </c>
      <c r="M83" s="12">
        <v>0</v>
      </c>
      <c r="N83" s="12"/>
    </row>
    <row r="84" spans="1:14" x14ac:dyDescent="0.35">
      <c r="A84" s="10" t="str">
        <f>B3&amp;C49&amp;D84</f>
        <v>DISTRIBUCION VOLUMEN X CRITERIO (Consumiciones).T.Alimentos TOTAL INGESTABA SOLO/A</v>
      </c>
      <c r="B84" s="10">
        <v>0</v>
      </c>
      <c r="C84" s="10">
        <v>0</v>
      </c>
      <c r="D84" s="27" t="s">
        <v>146</v>
      </c>
      <c r="E84" s="28">
        <v>13.604574302717781</v>
      </c>
      <c r="F84" s="28">
        <v>15.505664966195177</v>
      </c>
      <c r="G84" s="28">
        <v>14.043383361183917</v>
      </c>
      <c r="H84" s="28">
        <v>12.881123392249766</v>
      </c>
      <c r="I84" s="28">
        <v>0</v>
      </c>
      <c r="J84" s="28">
        <v>0</v>
      </c>
      <c r="K84" s="28">
        <v>0</v>
      </c>
      <c r="L84" s="28">
        <v>0</v>
      </c>
      <c r="M84" s="12">
        <v>0</v>
      </c>
      <c r="N84" s="12"/>
    </row>
    <row r="85" spans="1:14" x14ac:dyDescent="0.35">
      <c r="A85" s="10" t="str">
        <f>B3&amp;C49&amp;D85</f>
        <v>DISTRIBUCION VOLUMEN X CRITERIO (Consumiciones).T.Alimentos TOTAL INGOTROS</v>
      </c>
      <c r="B85" s="10">
        <v>0</v>
      </c>
      <c r="C85" s="10">
        <v>0</v>
      </c>
      <c r="D85" s="12" t="s">
        <v>147</v>
      </c>
      <c r="E85" s="12">
        <v>0.77635679780135725</v>
      </c>
      <c r="F85" s="12">
        <v>0.59796610458148036</v>
      </c>
      <c r="G85" s="12">
        <v>0.55298081364985496</v>
      </c>
      <c r="H85" s="12">
        <v>0.59097551663199954</v>
      </c>
      <c r="I85" s="12">
        <v>0</v>
      </c>
      <c r="J85" s="12">
        <v>0</v>
      </c>
      <c r="K85" s="12">
        <v>0</v>
      </c>
      <c r="L85" s="12">
        <v>0</v>
      </c>
      <c r="M85" s="12">
        <v>0</v>
      </c>
      <c r="N85" s="12"/>
    </row>
    <row r="86" spans="1:14" x14ac:dyDescent="0.35">
      <c r="A86" s="10" t="str">
        <f>B3&amp;C49&amp;D86</f>
        <v>DISTRIBUCION VOLUMEN X CRITERIO (Consumiciones).T.Alimentos TOTAL INGESTAR TRABAJANDO</v>
      </c>
      <c r="B86" s="10">
        <v>0</v>
      </c>
      <c r="C86" s="10">
        <v>0</v>
      </c>
      <c r="D86" s="27" t="s">
        <v>148</v>
      </c>
      <c r="E86" s="28">
        <v>9.3573908631141336</v>
      </c>
      <c r="F86" s="28">
        <v>9.5757644138553548</v>
      </c>
      <c r="G86" s="28">
        <v>9.3354213802863484</v>
      </c>
      <c r="H86" s="28">
        <v>8.0051529615441783</v>
      </c>
      <c r="I86" s="28">
        <v>0</v>
      </c>
      <c r="J86" s="28">
        <v>0</v>
      </c>
      <c r="K86" s="28">
        <v>0</v>
      </c>
      <c r="L86" s="28">
        <v>0</v>
      </c>
      <c r="M86" s="12">
        <v>0</v>
      </c>
      <c r="N86" s="12"/>
    </row>
    <row r="87" spans="1:14" x14ac:dyDescent="0.35">
      <c r="A87" s="10" t="str">
        <f>B3&amp;C49&amp;D87</f>
        <v>DISTRIBUCION VOLUMEN X CRITERIO (Consumiciones).T.Alimentos TOTAL INGCOMIDA DE NEGOCIOS</v>
      </c>
      <c r="B87" s="10">
        <v>0</v>
      </c>
      <c r="C87" s="10">
        <v>0</v>
      </c>
      <c r="D87" s="12" t="s">
        <v>149</v>
      </c>
      <c r="E87" s="12">
        <v>0.45718911908757354</v>
      </c>
      <c r="F87" s="12">
        <v>0.31417068249011093</v>
      </c>
      <c r="G87" s="12">
        <v>0.34607636736047342</v>
      </c>
      <c r="H87" s="12">
        <v>0.32925403498068129</v>
      </c>
      <c r="I87" s="12">
        <v>0</v>
      </c>
      <c r="J87" s="12">
        <v>0</v>
      </c>
      <c r="K87" s="12">
        <v>0</v>
      </c>
      <c r="L87" s="12">
        <v>0</v>
      </c>
      <c r="M87" s="12">
        <v>0</v>
      </c>
      <c r="N87" s="12"/>
    </row>
    <row r="88" spans="1:14" x14ac:dyDescent="0.35">
      <c r="A88" s="10" t="str">
        <f>B3&amp;C49&amp;D88</f>
        <v>DISTRIBUCION VOLUMEN X CRITERIO (Consumiciones).T.Alimentos TOTAL INGPOR PLACER/RELAX</v>
      </c>
      <c r="B88" s="10">
        <v>0</v>
      </c>
      <c r="C88" s="10">
        <v>0</v>
      </c>
      <c r="D88" s="27" t="s">
        <v>150</v>
      </c>
      <c r="E88" s="28">
        <v>17.394353227840032</v>
      </c>
      <c r="F88" s="28">
        <v>17.2319214618236</v>
      </c>
      <c r="G88" s="28">
        <v>18.713577994806837</v>
      </c>
      <c r="H88" s="28">
        <v>19.349920480787635</v>
      </c>
      <c r="I88" s="28">
        <v>0</v>
      </c>
      <c r="J88" s="28">
        <v>0</v>
      </c>
      <c r="K88" s="28">
        <v>0</v>
      </c>
      <c r="L88" s="28">
        <v>0</v>
      </c>
      <c r="M88" s="12">
        <v>0</v>
      </c>
      <c r="N88" s="12"/>
    </row>
    <row r="89" spans="1:14" x14ac:dyDescent="0.35">
      <c r="A89" s="10" t="str">
        <f>B3&amp;C49&amp;D89</f>
        <v>DISTRIBUCION VOLUMEN X CRITERIO (Consumiciones).T.Alimentos TOTAL INGTENER HAMBRE/SIN PLANIFICAR</v>
      </c>
      <c r="B89" s="10">
        <v>0</v>
      </c>
      <c r="C89" s="10">
        <v>0</v>
      </c>
      <c r="D89" s="12" t="s">
        <v>151</v>
      </c>
      <c r="E89" s="12">
        <v>26.118140348934098</v>
      </c>
      <c r="F89" s="12">
        <v>28.333961341652845</v>
      </c>
      <c r="G89" s="12">
        <v>27.856545185976994</v>
      </c>
      <c r="H89" s="12">
        <v>26.456960044146033</v>
      </c>
      <c r="I89" s="12">
        <v>0</v>
      </c>
      <c r="J89" s="12">
        <v>0</v>
      </c>
      <c r="K89" s="12">
        <v>0</v>
      </c>
      <c r="L89" s="12">
        <v>0</v>
      </c>
      <c r="M89" s="12">
        <v>0</v>
      </c>
      <c r="N89" s="12"/>
    </row>
    <row r="90" spans="1:14" x14ac:dyDescent="0.35">
      <c r="A90" s="10" t="str">
        <f>B3&amp;C49&amp;D90</f>
        <v>DISTRIBUCION VOLUMEN X CRITERIO (Consumiciones).T.Alimentos TOTAL INGESTAR DE COMPRAS</v>
      </c>
      <c r="B90" s="10">
        <v>0</v>
      </c>
      <c r="C90" s="10">
        <v>0</v>
      </c>
      <c r="D90" s="27" t="s">
        <v>152</v>
      </c>
      <c r="E90" s="28">
        <v>4.0977782399781582</v>
      </c>
      <c r="F90" s="28">
        <v>4.0780447581884118</v>
      </c>
      <c r="G90" s="28">
        <v>3.31777244755712</v>
      </c>
      <c r="H90" s="28">
        <v>3.1880898970282061</v>
      </c>
      <c r="I90" s="28">
        <v>0</v>
      </c>
      <c r="J90" s="28">
        <v>0</v>
      </c>
      <c r="K90" s="28">
        <v>0</v>
      </c>
      <c r="L90" s="28">
        <v>0</v>
      </c>
      <c r="M90" s="12">
        <v>0</v>
      </c>
      <c r="N90" s="12"/>
    </row>
    <row r="91" spans="1:14" x14ac:dyDescent="0.35">
      <c r="A91" s="10" t="str">
        <f>B3&amp;C49&amp;D91</f>
        <v>DISTRIBUCION VOLUMEN X CRITERIO (Consumiciones).T.Alimentos TOTAL INGNO COCINAR EN CASA</v>
      </c>
      <c r="B91" s="10">
        <v>0</v>
      </c>
      <c r="C91" s="10">
        <v>0</v>
      </c>
      <c r="D91" s="12" t="s">
        <v>153</v>
      </c>
      <c r="E91" s="12">
        <v>8.2758178263674882</v>
      </c>
      <c r="F91" s="12">
        <v>10.481962678565472</v>
      </c>
      <c r="G91" s="12">
        <v>11.270717860684073</v>
      </c>
      <c r="H91" s="12">
        <v>9.8801528401037206</v>
      </c>
      <c r="I91" s="12">
        <v>0</v>
      </c>
      <c r="J91" s="12">
        <v>0</v>
      </c>
      <c r="K91" s="12">
        <v>0</v>
      </c>
      <c r="L91" s="12">
        <v>0</v>
      </c>
      <c r="M91" s="12">
        <v>0</v>
      </c>
      <c r="N91" s="12"/>
    </row>
    <row r="92" spans="1:14" x14ac:dyDescent="0.35">
      <c r="A92" s="10" t="str">
        <f>B3&amp;C49&amp;D92</f>
        <v>DISTRIBUCION VOLUMEN X CRITERIO (Consumiciones).T.Alimentos TOTAL INGCELEBRACION/FIESTA/SALIR TOMAR</v>
      </c>
      <c r="B92" s="10">
        <v>0</v>
      </c>
      <c r="C92" s="10">
        <v>0</v>
      </c>
      <c r="D92" s="27" t="s">
        <v>154</v>
      </c>
      <c r="E92" s="28">
        <v>25.543800927005112</v>
      </c>
      <c r="F92" s="28">
        <v>21.118510018920674</v>
      </c>
      <c r="G92" s="28">
        <v>22.209876623678184</v>
      </c>
      <c r="H92" s="28">
        <v>25.848941670690394</v>
      </c>
      <c r="I92" s="28">
        <v>0</v>
      </c>
      <c r="J92" s="28">
        <v>0</v>
      </c>
      <c r="K92" s="28">
        <v>0</v>
      </c>
      <c r="L92" s="28">
        <v>0</v>
      </c>
      <c r="M92" s="12">
        <v>0</v>
      </c>
      <c r="N92" s="12"/>
    </row>
    <row r="93" spans="1:14" x14ac:dyDescent="0.35">
      <c r="A93" s="10" t="str">
        <f>B3&amp;C49&amp;D93</f>
        <v>DISTRIBUCION VOLUMEN X CRITERIO (Consumiciones).T.Alimentos TOTAL INGVIENDO DEPORTES</v>
      </c>
      <c r="B93" s="10">
        <v>0</v>
      </c>
      <c r="C93" s="10">
        <v>0</v>
      </c>
      <c r="D93" s="12" t="s">
        <v>155</v>
      </c>
      <c r="E93" s="12">
        <v>0.82354175064618618</v>
      </c>
      <c r="F93" s="12">
        <v>0.78774170337144667</v>
      </c>
      <c r="G93" s="12">
        <v>0.65736774910521001</v>
      </c>
      <c r="H93" s="12">
        <v>0.72702050206400215</v>
      </c>
      <c r="I93" s="12">
        <v>0</v>
      </c>
      <c r="J93" s="12">
        <v>0</v>
      </c>
      <c r="K93" s="12">
        <v>0</v>
      </c>
      <c r="L93" s="12">
        <v>0</v>
      </c>
      <c r="M93" s="12">
        <v>0</v>
      </c>
      <c r="N93" s="12"/>
    </row>
    <row r="94" spans="1:14" x14ac:dyDescent="0.35">
      <c r="A94" s="10" t="str">
        <f>B3&amp;C49&amp;D94</f>
        <v>DISTRIBUCION VOLUMEN X CRITERIO (Consumiciones).T.Alimentos TOTAL INGOTROS MOTIVOS</v>
      </c>
      <c r="B94" s="10">
        <v>0</v>
      </c>
      <c r="C94" s="10">
        <v>0</v>
      </c>
      <c r="D94" s="27" t="s">
        <v>156</v>
      </c>
      <c r="E94" s="28">
        <v>7.9319997707600596</v>
      </c>
      <c r="F94" s="28">
        <v>8.0779160815308551</v>
      </c>
      <c r="G94" s="28">
        <v>6.292638483668096</v>
      </c>
      <c r="H94" s="28">
        <v>6.2144949388474435</v>
      </c>
      <c r="I94" s="28">
        <v>0</v>
      </c>
      <c r="J94" s="28">
        <v>0</v>
      </c>
      <c r="K94" s="28">
        <v>0</v>
      </c>
      <c r="L94" s="28">
        <v>0</v>
      </c>
      <c r="M94" s="12">
        <v>0</v>
      </c>
      <c r="N94" s="12"/>
    </row>
    <row r="95" spans="1:14" x14ac:dyDescent="0.35">
      <c r="A95" s="10" t="str">
        <f>B3&amp;C95&amp;D95</f>
        <v>DISTRIBUCION VOLUMEN X CRITERIO (Consumiciones)Total BebidasT.ESPAÑA</v>
      </c>
      <c r="B95" s="10">
        <v>0</v>
      </c>
      <c r="C95" s="10" t="s">
        <v>158</v>
      </c>
      <c r="D95" s="12" t="s">
        <v>36</v>
      </c>
      <c r="E95" s="12">
        <v>100</v>
      </c>
      <c r="F95" s="12">
        <v>100</v>
      </c>
      <c r="G95" s="12">
        <v>100</v>
      </c>
      <c r="H95" s="12">
        <v>100</v>
      </c>
      <c r="I95" s="12">
        <v>0</v>
      </c>
      <c r="J95" s="12">
        <v>0</v>
      </c>
      <c r="K95" s="12">
        <v>0</v>
      </c>
      <c r="L95" s="12">
        <v>0</v>
      </c>
      <c r="M95" s="12">
        <v>0</v>
      </c>
      <c r="N95" s="12"/>
    </row>
    <row r="96" spans="1:14" x14ac:dyDescent="0.35">
      <c r="A96" s="10" t="str">
        <f>B3&amp;C95&amp;D96</f>
        <v>DISTRIBUCION VOLUMEN X CRITERIO (Consumiciones)Total BebidasHiper+Super+Discount+G.A</v>
      </c>
      <c r="B96" s="10">
        <v>0</v>
      </c>
      <c r="C96" s="10">
        <v>0</v>
      </c>
      <c r="D96" s="27" t="s">
        <v>23</v>
      </c>
      <c r="E96" s="28">
        <v>5.7134191507839907</v>
      </c>
      <c r="F96" s="28">
        <v>7.3568290025355116</v>
      </c>
      <c r="G96" s="28">
        <v>5.0601097963710817</v>
      </c>
      <c r="H96" s="28">
        <v>4.5526870816228611</v>
      </c>
      <c r="I96" s="28">
        <v>0</v>
      </c>
      <c r="J96" s="28">
        <v>0</v>
      </c>
      <c r="K96" s="28">
        <v>0</v>
      </c>
      <c r="L96" s="28">
        <v>0</v>
      </c>
      <c r="M96" s="12">
        <v>0</v>
      </c>
      <c r="N96" s="12"/>
    </row>
    <row r="97" spans="1:14" x14ac:dyDescent="0.35">
      <c r="A97" s="10" t="str">
        <f>B3&amp;C95&amp;D97</f>
        <v>DISTRIBUCION VOLUMEN X CRITERIO (Consumiciones)Total BebidasRestaurantes</v>
      </c>
      <c r="B97" s="10">
        <v>0</v>
      </c>
      <c r="C97" s="10">
        <v>0</v>
      </c>
      <c r="D97" s="12" t="s">
        <v>24</v>
      </c>
      <c r="E97" s="12">
        <v>11.62957042000912</v>
      </c>
      <c r="F97" s="12">
        <v>9.8014797191560934</v>
      </c>
      <c r="G97" s="12">
        <v>11.102772730049452</v>
      </c>
      <c r="H97" s="12">
        <v>11.357005713183426</v>
      </c>
      <c r="I97" s="12">
        <v>0</v>
      </c>
      <c r="J97" s="12">
        <v>0</v>
      </c>
      <c r="K97" s="12">
        <v>0</v>
      </c>
      <c r="L97" s="12">
        <v>0</v>
      </c>
      <c r="M97" s="12">
        <v>0</v>
      </c>
      <c r="N97" s="12"/>
    </row>
    <row r="98" spans="1:14" x14ac:dyDescent="0.35">
      <c r="A98" s="10" t="str">
        <f>B3&amp;C95&amp;D98</f>
        <v>DISTRIBUCION VOLUMEN X CRITERIO (Consumiciones)Total BebidasRestaurantes Fast Food</v>
      </c>
      <c r="B98" s="10">
        <v>0</v>
      </c>
      <c r="C98" s="10">
        <v>0</v>
      </c>
      <c r="D98" s="27" t="s">
        <v>25</v>
      </c>
      <c r="E98" s="28">
        <v>4.5154848365581284</v>
      </c>
      <c r="F98" s="28">
        <v>4.4584362399519506</v>
      </c>
      <c r="G98" s="28">
        <v>4.4358675996193409</v>
      </c>
      <c r="H98" s="28">
        <v>4.90441472769266</v>
      </c>
      <c r="I98" s="28">
        <v>0</v>
      </c>
      <c r="J98" s="28">
        <v>0</v>
      </c>
      <c r="K98" s="28">
        <v>0</v>
      </c>
      <c r="L98" s="28">
        <v>0</v>
      </c>
      <c r="M98" s="12">
        <v>0</v>
      </c>
      <c r="N98" s="12"/>
    </row>
    <row r="99" spans="1:14" x14ac:dyDescent="0.35">
      <c r="A99" s="10" t="str">
        <f>B3&amp;C95&amp;D99</f>
        <v>DISTRIBUCION VOLUMEN X CRITERIO (Consumiciones)Total BebidasBares/Cafeterias/Cervecerias</v>
      </c>
      <c r="B99" s="10">
        <v>0</v>
      </c>
      <c r="C99" s="10">
        <v>0</v>
      </c>
      <c r="D99" s="12" t="s">
        <v>26</v>
      </c>
      <c r="E99" s="12">
        <v>59.207308900442882</v>
      </c>
      <c r="F99" s="12">
        <v>58.502894569384303</v>
      </c>
      <c r="G99" s="12">
        <v>62.180500876943135</v>
      </c>
      <c r="H99" s="12">
        <v>62.636845714622005</v>
      </c>
      <c r="I99" s="12">
        <v>0</v>
      </c>
      <c r="J99" s="12">
        <v>0</v>
      </c>
      <c r="K99" s="12">
        <v>0</v>
      </c>
      <c r="L99" s="12">
        <v>0</v>
      </c>
      <c r="M99" s="12">
        <v>0</v>
      </c>
      <c r="N99" s="12"/>
    </row>
    <row r="100" spans="1:14" x14ac:dyDescent="0.35">
      <c r="A100" s="10" t="str">
        <f>B3&amp;C95&amp;D100</f>
        <v>DISTRIBUCION VOLUMEN X CRITERIO (Consumiciones)Total BebidasPanaderias/Pastelerias</v>
      </c>
      <c r="B100" s="10">
        <v>0</v>
      </c>
      <c r="C100" s="10">
        <v>0</v>
      </c>
      <c r="D100" s="27" t="s">
        <v>27</v>
      </c>
      <c r="E100" s="28">
        <v>2.662236894852839</v>
      </c>
      <c r="F100" s="28">
        <v>2.3888671101518453</v>
      </c>
      <c r="G100" s="28">
        <v>1.8727030382785861</v>
      </c>
      <c r="H100" s="28">
        <v>1.6845594740242102</v>
      </c>
      <c r="I100" s="28">
        <v>0</v>
      </c>
      <c r="J100" s="28">
        <v>0</v>
      </c>
      <c r="K100" s="28">
        <v>0</v>
      </c>
      <c r="L100" s="28">
        <v>0</v>
      </c>
      <c r="M100" s="12">
        <v>0</v>
      </c>
      <c r="N100" s="12"/>
    </row>
    <row r="101" spans="1:14" x14ac:dyDescent="0.35">
      <c r="A101" s="10" t="str">
        <f>B3&amp;C95&amp;D101</f>
        <v>DISTRIBUCION VOLUMEN X CRITERIO (Consumiciones)Total BebidasTda.Alimentacion/Delicatesen</v>
      </c>
      <c r="B101" s="10">
        <v>0</v>
      </c>
      <c r="C101" s="10">
        <v>0</v>
      </c>
      <c r="D101" s="12" t="s">
        <v>122</v>
      </c>
      <c r="E101" s="12">
        <v>1.071013828893524</v>
      </c>
      <c r="F101" s="12">
        <v>1.7064182855945087</v>
      </c>
      <c r="G101" s="12">
        <v>1.5289074753237846</v>
      </c>
      <c r="H101" s="12">
        <v>1.1330680767668324</v>
      </c>
      <c r="I101" s="12">
        <v>0</v>
      </c>
      <c r="J101" s="12">
        <v>0</v>
      </c>
      <c r="K101" s="12">
        <v>0</v>
      </c>
      <c r="L101" s="12">
        <v>0</v>
      </c>
      <c r="M101" s="12">
        <v>0</v>
      </c>
      <c r="N101" s="12"/>
    </row>
    <row r="102" spans="1:14" x14ac:dyDescent="0.35">
      <c r="A102" s="10" t="str">
        <f>B3&amp;C95&amp;D102</f>
        <v>DISTRIBUCION VOLUMEN X CRITERIO (Consumiciones)Total BebidasCanal Conveniencia/24h</v>
      </c>
      <c r="B102" s="10">
        <v>0</v>
      </c>
      <c r="C102" s="10">
        <v>0</v>
      </c>
      <c r="D102" s="27" t="s">
        <v>123</v>
      </c>
      <c r="E102" s="28">
        <v>1.0440116058967104</v>
      </c>
      <c r="F102" s="28">
        <v>1.5705421637183599</v>
      </c>
      <c r="G102" s="28">
        <v>1.3318835619715066</v>
      </c>
      <c r="H102" s="28">
        <v>1.0385314974349389</v>
      </c>
      <c r="I102" s="28">
        <v>0</v>
      </c>
      <c r="J102" s="28">
        <v>0</v>
      </c>
      <c r="K102" s="28">
        <v>0</v>
      </c>
      <c r="L102" s="28">
        <v>0</v>
      </c>
      <c r="M102" s="12">
        <v>0</v>
      </c>
      <c r="N102" s="12"/>
    </row>
    <row r="103" spans="1:14" x14ac:dyDescent="0.35">
      <c r="A103" s="10" t="str">
        <f>B3&amp;C95&amp;D103</f>
        <v>DISTRIBUCION VOLUMEN X CRITERIO (Consumiciones)Total BebidasHoteles</v>
      </c>
      <c r="B103" s="10">
        <v>0</v>
      </c>
      <c r="C103" s="10">
        <v>0</v>
      </c>
      <c r="D103" s="12" t="s">
        <v>29</v>
      </c>
      <c r="E103" s="12">
        <v>0.67606943828522448</v>
      </c>
      <c r="F103" s="12">
        <v>0.37331141774905324</v>
      </c>
      <c r="G103" s="12">
        <v>0.4846316728453805</v>
      </c>
      <c r="H103" s="12">
        <v>0.52685610346668088</v>
      </c>
      <c r="I103" s="12">
        <v>0</v>
      </c>
      <c r="J103" s="12">
        <v>0</v>
      </c>
      <c r="K103" s="12">
        <v>0</v>
      </c>
      <c r="L103" s="12">
        <v>0</v>
      </c>
      <c r="M103" s="12">
        <v>0</v>
      </c>
      <c r="N103" s="12"/>
    </row>
    <row r="104" spans="1:14" x14ac:dyDescent="0.35">
      <c r="A104" s="10" t="str">
        <f>B3&amp;C95&amp;D104</f>
        <v>DISTRIBUCION VOLUMEN X CRITERIO (Consumiciones)Total BebidasEstaciones de servicio</v>
      </c>
      <c r="B104" s="10">
        <v>0</v>
      </c>
      <c r="C104" s="10">
        <v>0</v>
      </c>
      <c r="D104" s="27" t="s">
        <v>30</v>
      </c>
      <c r="E104" s="28">
        <v>1.8002715531636491</v>
      </c>
      <c r="F104" s="28">
        <v>2.1121052562189142</v>
      </c>
      <c r="G104" s="28">
        <v>1.8420118687242262</v>
      </c>
      <c r="H104" s="28">
        <v>1.6418733923242432</v>
      </c>
      <c r="I104" s="28">
        <v>0</v>
      </c>
      <c r="J104" s="28">
        <v>0</v>
      </c>
      <c r="K104" s="28">
        <v>0</v>
      </c>
      <c r="L104" s="28">
        <v>0</v>
      </c>
      <c r="M104" s="12">
        <v>0</v>
      </c>
      <c r="N104" s="12"/>
    </row>
    <row r="105" spans="1:14" x14ac:dyDescent="0.35">
      <c r="A105" s="10" t="str">
        <f>B3&amp;C95&amp;D105</f>
        <v>DISTRIBUCION VOLUMEN X CRITERIO (Consumiciones)Total BebidasMaquinas dispensadoras</v>
      </c>
      <c r="B105" s="10">
        <v>0</v>
      </c>
      <c r="C105" s="10">
        <v>0</v>
      </c>
      <c r="D105" s="12" t="s">
        <v>31</v>
      </c>
      <c r="E105" s="12">
        <v>3.9168269077714859</v>
      </c>
      <c r="F105" s="12">
        <v>5.0751149475065676</v>
      </c>
      <c r="G105" s="12">
        <v>4.4005837946208759</v>
      </c>
      <c r="H105" s="12">
        <v>4.2141110099684411</v>
      </c>
      <c r="I105" s="12">
        <v>0</v>
      </c>
      <c r="J105" s="12">
        <v>0</v>
      </c>
      <c r="K105" s="12">
        <v>0</v>
      </c>
      <c r="L105" s="12">
        <v>0</v>
      </c>
      <c r="M105" s="12">
        <v>0</v>
      </c>
      <c r="N105" s="12"/>
    </row>
    <row r="106" spans="1:14" x14ac:dyDescent="0.35">
      <c r="A106" s="10" t="str">
        <f>B3&amp;C95&amp;D106</f>
        <v>DISTRIBUCION VOLUMEN X CRITERIO (Consumiciones)Total BebidasServicio en la empresa</v>
      </c>
      <c r="B106" s="10">
        <v>0</v>
      </c>
      <c r="C106" s="10">
        <v>0</v>
      </c>
      <c r="D106" s="27" t="s">
        <v>32</v>
      </c>
      <c r="E106" s="28">
        <v>1.9455784506180611</v>
      </c>
      <c r="F106" s="28">
        <v>1.9107679249436298</v>
      </c>
      <c r="G106" s="28">
        <v>1.7666028555299671</v>
      </c>
      <c r="H106" s="28">
        <v>1.5416971933771866</v>
      </c>
      <c r="I106" s="28">
        <v>0</v>
      </c>
      <c r="J106" s="28">
        <v>0</v>
      </c>
      <c r="K106" s="28">
        <v>0</v>
      </c>
      <c r="L106" s="28">
        <v>0</v>
      </c>
      <c r="M106" s="12">
        <v>0</v>
      </c>
      <c r="N106" s="12"/>
    </row>
    <row r="107" spans="1:14" x14ac:dyDescent="0.35">
      <c r="A107" s="10" t="str">
        <f>B3&amp;C95&amp;D107</f>
        <v>DISTRIBUCION VOLUMEN X CRITERIO (Consumiciones)Total BebidasResto de canales</v>
      </c>
      <c r="B107" s="10">
        <v>0</v>
      </c>
      <c r="C107" s="10">
        <v>0</v>
      </c>
      <c r="D107" s="12" t="s">
        <v>33</v>
      </c>
      <c r="E107" s="12">
        <v>5.8182090265877555</v>
      </c>
      <c r="F107" s="12">
        <v>4.7432387034692276</v>
      </c>
      <c r="G107" s="12">
        <v>3.993426054521354</v>
      </c>
      <c r="H107" s="12">
        <v>4.7683502879750694</v>
      </c>
      <c r="I107" s="12">
        <v>0</v>
      </c>
      <c r="J107" s="12">
        <v>0</v>
      </c>
      <c r="K107" s="12">
        <v>0</v>
      </c>
      <c r="L107" s="12">
        <v>0</v>
      </c>
      <c r="M107" s="12">
        <v>0</v>
      </c>
      <c r="N107" s="12"/>
    </row>
    <row r="108" spans="1:14" x14ac:dyDescent="0.35">
      <c r="A108" s="10" t="str">
        <f>B3&amp;C95&amp;D108</f>
        <v>DISTRIBUCION VOLUMEN X CRITERIO (Consumiciones)Total BebidasEN LA CALLE</v>
      </c>
      <c r="B108" s="10">
        <v>0</v>
      </c>
      <c r="C108" s="10">
        <v>0</v>
      </c>
      <c r="D108" s="27" t="s">
        <v>124</v>
      </c>
      <c r="E108" s="28">
        <v>4.3826089178204946</v>
      </c>
      <c r="F108" s="28">
        <v>5.6629172192708275</v>
      </c>
      <c r="G108" s="28">
        <v>5.3906102685146129</v>
      </c>
      <c r="H108" s="28">
        <v>3.5809241412719399</v>
      </c>
      <c r="I108" s="28">
        <v>0</v>
      </c>
      <c r="J108" s="28">
        <v>0</v>
      </c>
      <c r="K108" s="28">
        <v>0</v>
      </c>
      <c r="L108" s="28">
        <v>0</v>
      </c>
      <c r="M108" s="12">
        <v>0</v>
      </c>
      <c r="N108" s="12"/>
    </row>
    <row r="109" spans="1:14" x14ac:dyDescent="0.35">
      <c r="A109" s="10" t="str">
        <f>B3&amp;C95&amp;D109</f>
        <v>DISTRIBUCION VOLUMEN X CRITERIO (Consumiciones)Total BebidasEN CASA DE OTROS</v>
      </c>
      <c r="B109" s="10">
        <v>0</v>
      </c>
      <c r="C109" s="10">
        <v>0</v>
      </c>
      <c r="D109" s="12" t="s">
        <v>125</v>
      </c>
      <c r="E109" s="12">
        <v>2.2694611579820143</v>
      </c>
      <c r="F109" s="12">
        <v>3.6630650810411005</v>
      </c>
      <c r="G109" s="12">
        <v>2.8927788903633407</v>
      </c>
      <c r="H109" s="12">
        <v>2.4322320649388618</v>
      </c>
      <c r="I109" s="12">
        <v>0</v>
      </c>
      <c r="J109" s="12">
        <v>0</v>
      </c>
      <c r="K109" s="12">
        <v>0</v>
      </c>
      <c r="L109" s="12">
        <v>0</v>
      </c>
      <c r="M109" s="12">
        <v>0</v>
      </c>
      <c r="N109" s="12"/>
    </row>
    <row r="110" spans="1:14" x14ac:dyDescent="0.35">
      <c r="A110" s="10" t="str">
        <f>B3&amp;C95&amp;D110</f>
        <v>DISTRIBUCION VOLUMEN X CRITERIO (Consumiciones)Total BebidasEN EL ESTABLECIMIENTO</v>
      </c>
      <c r="B110" s="10">
        <v>0</v>
      </c>
      <c r="C110" s="10">
        <v>0</v>
      </c>
      <c r="D110" s="27" t="s">
        <v>126</v>
      </c>
      <c r="E110" s="28">
        <v>81.807590632794714</v>
      </c>
      <c r="F110" s="28">
        <v>75.910413790997225</v>
      </c>
      <c r="G110" s="28">
        <v>78.680368029074913</v>
      </c>
      <c r="H110" s="28">
        <v>81.819794277444004</v>
      </c>
      <c r="I110" s="28">
        <v>0</v>
      </c>
      <c r="J110" s="28">
        <v>0</v>
      </c>
      <c r="K110" s="28">
        <v>0</v>
      </c>
      <c r="L110" s="28">
        <v>0</v>
      </c>
      <c r="M110" s="12">
        <v>0</v>
      </c>
      <c r="N110" s="12"/>
    </row>
    <row r="111" spans="1:14" x14ac:dyDescent="0.35">
      <c r="A111" s="10" t="str">
        <f>B3&amp;C95&amp;D111</f>
        <v>DISTRIBUCION VOLUMEN X CRITERIO (Consumiciones)Total BebidasEN EL TRABAJO</v>
      </c>
      <c r="B111" s="10">
        <v>0</v>
      </c>
      <c r="C111" s="10">
        <v>0</v>
      </c>
      <c r="D111" s="12" t="s">
        <v>127</v>
      </c>
      <c r="E111" s="12">
        <v>6.9122487063610389</v>
      </c>
      <c r="F111" s="12">
        <v>8.4237484694387579</v>
      </c>
      <c r="G111" s="12">
        <v>8.5730961354886333</v>
      </c>
      <c r="H111" s="12">
        <v>7.9216221201471386</v>
      </c>
      <c r="I111" s="12">
        <v>0</v>
      </c>
      <c r="J111" s="12">
        <v>0</v>
      </c>
      <c r="K111" s="12">
        <v>0</v>
      </c>
      <c r="L111" s="12">
        <v>0</v>
      </c>
      <c r="M111" s="12">
        <v>0</v>
      </c>
      <c r="N111" s="12"/>
    </row>
    <row r="112" spans="1:14" x14ac:dyDescent="0.35">
      <c r="A112" s="10" t="str">
        <f>B3&amp;C95&amp;D112</f>
        <v>DISTRIBUCION VOLUMEN X CRITERIO (Consumiciones)Total BebidasEN COLEGIO/INSTITUTO/UNIV.</v>
      </c>
      <c r="B112" s="10">
        <v>0</v>
      </c>
      <c r="C112" s="10">
        <v>0</v>
      </c>
      <c r="D112" s="27" t="s">
        <v>128</v>
      </c>
      <c r="E112" s="28">
        <v>0.28796629350411657</v>
      </c>
      <c r="F112" s="28">
        <v>0.19957517277380837</v>
      </c>
      <c r="G112" s="28">
        <v>0.20389417213698122</v>
      </c>
      <c r="H112" s="28">
        <v>0.30645320810411625</v>
      </c>
      <c r="I112" s="28">
        <v>0</v>
      </c>
      <c r="J112" s="28">
        <v>0</v>
      </c>
      <c r="K112" s="28">
        <v>0</v>
      </c>
      <c r="L112" s="28">
        <v>0</v>
      </c>
      <c r="M112" s="12">
        <v>0</v>
      </c>
      <c r="N112" s="12"/>
    </row>
    <row r="113" spans="1:14" x14ac:dyDescent="0.35">
      <c r="A113" s="10" t="str">
        <f>B3&amp;C95&amp;D113</f>
        <v>DISTRIBUCION VOLUMEN X CRITERIO (Consumiciones)Total BebidasEN MI CASA</v>
      </c>
      <c r="B113" s="10">
        <v>0</v>
      </c>
      <c r="C113" s="10">
        <v>0</v>
      </c>
      <c r="D113" s="12" t="s">
        <v>129</v>
      </c>
      <c r="E113" s="12">
        <v>2.2321580831980334</v>
      </c>
      <c r="F113" s="12">
        <v>3.4843008683290941</v>
      </c>
      <c r="G113" s="12">
        <v>2.7153986503245391</v>
      </c>
      <c r="H113" s="12">
        <v>2.0716849354668292</v>
      </c>
      <c r="I113" s="12">
        <v>0</v>
      </c>
      <c r="J113" s="12">
        <v>0</v>
      </c>
      <c r="K113" s="12">
        <v>0</v>
      </c>
      <c r="L113" s="12">
        <v>0</v>
      </c>
      <c r="M113" s="12">
        <v>0</v>
      </c>
      <c r="N113" s="12"/>
    </row>
    <row r="114" spans="1:14" x14ac:dyDescent="0.35">
      <c r="A114" s="10" t="str">
        <f>B3&amp;C95&amp;D114</f>
        <v>DISTRIBUCION VOLUMEN X CRITERIO (Consumiciones)Total BebidasEN M.TRANSP.(AVION,TREN,AUTOC,E</v>
      </c>
      <c r="B114" s="10">
        <v>0</v>
      </c>
      <c r="C114" s="10">
        <v>0</v>
      </c>
      <c r="D114" s="27" t="s">
        <v>130</v>
      </c>
      <c r="E114" s="28">
        <v>0.26371427627087268</v>
      </c>
      <c r="F114" s="28">
        <v>0.278555053392952</v>
      </c>
      <c r="G114" s="28">
        <v>0.35414209349104325</v>
      </c>
      <c r="H114" s="28">
        <v>0.24087257031678483</v>
      </c>
      <c r="I114" s="28">
        <v>0</v>
      </c>
      <c r="J114" s="28">
        <v>0</v>
      </c>
      <c r="K114" s="28">
        <v>0</v>
      </c>
      <c r="L114" s="28">
        <v>0</v>
      </c>
      <c r="M114" s="12">
        <v>0</v>
      </c>
      <c r="N114" s="12"/>
    </row>
    <row r="115" spans="1:14" x14ac:dyDescent="0.35">
      <c r="A115" s="10" t="str">
        <f>B3&amp;C95&amp;D115</f>
        <v>DISTRIBUCION VOLUMEN X CRITERIO (Consumiciones)Total BebidasEN OTRO LUGAR</v>
      </c>
      <c r="B115" s="10">
        <v>0</v>
      </c>
      <c r="C115" s="10">
        <v>0</v>
      </c>
      <c r="D115" s="12" t="s">
        <v>131</v>
      </c>
      <c r="E115" s="12">
        <v>1.8442549736588161</v>
      </c>
      <c r="F115" s="12">
        <v>2.3774286838149603</v>
      </c>
      <c r="G115" s="12">
        <v>1.1897052838123585</v>
      </c>
      <c r="H115" s="12">
        <v>1.6264100070757488</v>
      </c>
      <c r="I115" s="12">
        <v>0</v>
      </c>
      <c r="J115" s="12">
        <v>0</v>
      </c>
      <c r="K115" s="12">
        <v>0</v>
      </c>
      <c r="L115" s="12">
        <v>0</v>
      </c>
      <c r="M115" s="12">
        <v>0</v>
      </c>
      <c r="N115" s="12"/>
    </row>
    <row r="116" spans="1:14" x14ac:dyDescent="0.35">
      <c r="A116" s="10" t="str">
        <f>B3&amp;C95&amp;D116</f>
        <v>DISTRIBUCION VOLUMEN X CRITERIO (Consumiciones)Total BebidasDESAYUNO</v>
      </c>
      <c r="B116" s="10">
        <v>0</v>
      </c>
      <c r="C116" s="10">
        <v>0</v>
      </c>
      <c r="D116" s="27" t="s">
        <v>132</v>
      </c>
      <c r="E116" s="28">
        <v>24.767678279254877</v>
      </c>
      <c r="F116" s="28">
        <v>25.81175861549314</v>
      </c>
      <c r="G116" s="28">
        <v>26.9528379027848</v>
      </c>
      <c r="H116" s="28">
        <v>25.932033033964956</v>
      </c>
      <c r="I116" s="28">
        <v>0</v>
      </c>
      <c r="J116" s="28">
        <v>0</v>
      </c>
      <c r="K116" s="28">
        <v>0</v>
      </c>
      <c r="L116" s="28">
        <v>0</v>
      </c>
      <c r="M116" s="12">
        <v>0</v>
      </c>
      <c r="N116" s="12"/>
    </row>
    <row r="117" spans="1:14" x14ac:dyDescent="0.35">
      <c r="A117" s="10" t="str">
        <f>B3&amp;C95&amp;D117</f>
        <v>DISTRIBUCION VOLUMEN X CRITERIO (Consumiciones)Total BebidasAPERITIVO/ANTES DE COMER</v>
      </c>
      <c r="B117" s="10">
        <v>0</v>
      </c>
      <c r="C117" s="10">
        <v>0</v>
      </c>
      <c r="D117" s="12" t="s">
        <v>133</v>
      </c>
      <c r="E117" s="12">
        <v>16.485235817521627</v>
      </c>
      <c r="F117" s="12">
        <v>17.280384801078355</v>
      </c>
      <c r="G117" s="12">
        <v>17.8570056458504</v>
      </c>
      <c r="H117" s="12">
        <v>16.574525724583093</v>
      </c>
      <c r="I117" s="12">
        <v>0</v>
      </c>
      <c r="J117" s="12">
        <v>0</v>
      </c>
      <c r="K117" s="12">
        <v>0</v>
      </c>
      <c r="L117" s="12">
        <v>0</v>
      </c>
      <c r="M117" s="12">
        <v>0</v>
      </c>
      <c r="N117" s="12"/>
    </row>
    <row r="118" spans="1:14" x14ac:dyDescent="0.35">
      <c r="A118" s="10" t="str">
        <f>B3&amp;C95&amp;D118</f>
        <v>DISTRIBUCION VOLUMEN X CRITERIO (Consumiciones)Total BebidasCOMIDA</v>
      </c>
      <c r="B118" s="10">
        <v>0</v>
      </c>
      <c r="C118" s="10">
        <v>0</v>
      </c>
      <c r="D118" s="27" t="s">
        <v>134</v>
      </c>
      <c r="E118" s="28">
        <v>18.611733116285464</v>
      </c>
      <c r="F118" s="28">
        <v>17.424725258311678</v>
      </c>
      <c r="G118" s="28">
        <v>19.698696618892956</v>
      </c>
      <c r="H118" s="28">
        <v>19.138224491135968</v>
      </c>
      <c r="I118" s="28">
        <v>0</v>
      </c>
      <c r="J118" s="28">
        <v>0</v>
      </c>
      <c r="K118" s="28">
        <v>0</v>
      </c>
      <c r="L118" s="28">
        <v>0</v>
      </c>
      <c r="M118" s="12">
        <v>0</v>
      </c>
      <c r="N118" s="12"/>
    </row>
    <row r="119" spans="1:14" x14ac:dyDescent="0.35">
      <c r="A119" s="10" t="str">
        <f>B3&amp;C95&amp;D119</f>
        <v>DISTRIBUCION VOLUMEN X CRITERIO (Consumiciones)Total BebidasTARDE/MERIENDA</v>
      </c>
      <c r="B119" s="10">
        <v>0</v>
      </c>
      <c r="C119" s="10">
        <v>0</v>
      </c>
      <c r="D119" s="12" t="s">
        <v>135</v>
      </c>
      <c r="E119" s="12">
        <v>14.641271822648532</v>
      </c>
      <c r="F119" s="12">
        <v>14.472688378982735</v>
      </c>
      <c r="G119" s="12">
        <v>13.793287245059052</v>
      </c>
      <c r="H119" s="12">
        <v>13.959550258113612</v>
      </c>
      <c r="I119" s="12">
        <v>0</v>
      </c>
      <c r="J119" s="12">
        <v>0</v>
      </c>
      <c r="K119" s="12">
        <v>0</v>
      </c>
      <c r="L119" s="12">
        <v>0</v>
      </c>
      <c r="M119" s="12">
        <v>0</v>
      </c>
      <c r="N119" s="12"/>
    </row>
    <row r="120" spans="1:14" x14ac:dyDescent="0.35">
      <c r="A120" s="10" t="str">
        <f>B3&amp;C95&amp;D120</f>
        <v>DISTRIBUCION VOLUMEN X CRITERIO (Consumiciones)Total BebidasANTES DE CENAR</v>
      </c>
      <c r="B120" s="10">
        <v>0</v>
      </c>
      <c r="C120" s="10">
        <v>0</v>
      </c>
      <c r="D120" s="27" t="s">
        <v>136</v>
      </c>
      <c r="E120" s="28">
        <v>6.8845043353811333</v>
      </c>
      <c r="F120" s="28">
        <v>7.3011872499095896</v>
      </c>
      <c r="G120" s="28">
        <v>6.6859704555173076</v>
      </c>
      <c r="H120" s="28">
        <v>6.9014351209429909</v>
      </c>
      <c r="I120" s="28">
        <v>0</v>
      </c>
      <c r="J120" s="28">
        <v>0</v>
      </c>
      <c r="K120" s="28">
        <v>0</v>
      </c>
      <c r="L120" s="28">
        <v>0</v>
      </c>
      <c r="M120" s="12">
        <v>0</v>
      </c>
      <c r="N120" s="12"/>
    </row>
    <row r="121" spans="1:14" x14ac:dyDescent="0.35">
      <c r="A121" s="10" t="str">
        <f>B3&amp;C95&amp;D121</f>
        <v>DISTRIBUCION VOLUMEN X CRITERIO (Consumiciones)Total BebidasCENA</v>
      </c>
      <c r="B121" s="10">
        <v>0</v>
      </c>
      <c r="C121" s="10">
        <v>0</v>
      </c>
      <c r="D121" s="12" t="s">
        <v>137</v>
      </c>
      <c r="E121" s="12">
        <v>11.038194057909037</v>
      </c>
      <c r="F121" s="12">
        <v>10.071464297140075</v>
      </c>
      <c r="G121" s="12">
        <v>9.3036460667831022</v>
      </c>
      <c r="H121" s="12">
        <v>10.874782680245637</v>
      </c>
      <c r="I121" s="12">
        <v>0</v>
      </c>
      <c r="J121" s="12">
        <v>0</v>
      </c>
      <c r="K121" s="12">
        <v>0</v>
      </c>
      <c r="L121" s="12">
        <v>0</v>
      </c>
      <c r="M121" s="12">
        <v>0</v>
      </c>
      <c r="N121" s="12"/>
    </row>
    <row r="122" spans="1:14" x14ac:dyDescent="0.35">
      <c r="A122" s="10" t="str">
        <f>B3&amp;C95&amp;D122</f>
        <v>DISTRIBUCION VOLUMEN X CRITERIO (Consumiciones)Total BebidasDESPUES DE LA CENA</v>
      </c>
      <c r="B122" s="10">
        <v>0</v>
      </c>
      <c r="C122" s="10">
        <v>0</v>
      </c>
      <c r="D122" s="27" t="s">
        <v>138</v>
      </c>
      <c r="E122" s="28">
        <v>3.5563842874700073</v>
      </c>
      <c r="F122" s="28">
        <v>2.7308767251721981</v>
      </c>
      <c r="G122" s="28">
        <v>2.1371593519379228</v>
      </c>
      <c r="H122" s="28">
        <v>2.691582638178037</v>
      </c>
      <c r="I122" s="28">
        <v>0</v>
      </c>
      <c r="J122" s="28">
        <v>0</v>
      </c>
      <c r="K122" s="28">
        <v>0</v>
      </c>
      <c r="L122" s="28">
        <v>0</v>
      </c>
      <c r="M122" s="12">
        <v>0</v>
      </c>
      <c r="N122" s="12"/>
    </row>
    <row r="123" spans="1:14" x14ac:dyDescent="0.35">
      <c r="A123" s="10" t="str">
        <f>B3&amp;C95&amp;D123</f>
        <v>DISTRIBUCION VOLUMEN X CRITERIO (Consumiciones)Total BebidasDURANTE EL DIA</v>
      </c>
      <c r="B123" s="10">
        <v>0</v>
      </c>
      <c r="C123" s="10">
        <v>0</v>
      </c>
      <c r="D123" s="12" t="s">
        <v>139</v>
      </c>
      <c r="E123" s="12">
        <v>4.0149992973926887</v>
      </c>
      <c r="F123" s="12">
        <v>4.9069313625996172</v>
      </c>
      <c r="G123" s="12">
        <v>3.5713805211905232</v>
      </c>
      <c r="H123" s="12">
        <v>3.9278755888851076</v>
      </c>
      <c r="I123" s="12">
        <v>0</v>
      </c>
      <c r="J123" s="12">
        <v>0</v>
      </c>
      <c r="K123" s="12">
        <v>0</v>
      </c>
      <c r="L123" s="12">
        <v>0</v>
      </c>
      <c r="M123" s="12">
        <v>0</v>
      </c>
      <c r="N123" s="12"/>
    </row>
    <row r="124" spans="1:14" x14ac:dyDescent="0.35">
      <c r="A124" s="10" t="str">
        <f>B3&amp;C95&amp;D124</f>
        <v>DISTRIBUCION VOLUMEN X CRITERIO (Consumiciones)Total BebidasCON AMIGOS</v>
      </c>
      <c r="B124" s="10">
        <v>0</v>
      </c>
      <c r="C124" s="10">
        <v>0</v>
      </c>
      <c r="D124" s="27" t="s">
        <v>140</v>
      </c>
      <c r="E124" s="28">
        <v>30.314281421298549</v>
      </c>
      <c r="F124" s="28">
        <v>29.11147926355493</v>
      </c>
      <c r="G124" s="28">
        <v>28.744289565664751</v>
      </c>
      <c r="H124" s="28">
        <v>29.338200896225171</v>
      </c>
      <c r="I124" s="28">
        <v>0</v>
      </c>
      <c r="J124" s="28">
        <v>0</v>
      </c>
      <c r="K124" s="28">
        <v>0</v>
      </c>
      <c r="L124" s="28">
        <v>0</v>
      </c>
      <c r="M124" s="12">
        <v>0</v>
      </c>
      <c r="N124" s="12"/>
    </row>
    <row r="125" spans="1:14" x14ac:dyDescent="0.35">
      <c r="A125" s="10" t="str">
        <f>B3&amp;C95&amp;D125</f>
        <v>DISTRIBUCION VOLUMEN X CRITERIO (Consumiciones)Total BebidasCON CLIENTES</v>
      </c>
      <c r="B125" s="10">
        <v>0</v>
      </c>
      <c r="C125" s="10">
        <v>0</v>
      </c>
      <c r="D125" s="12" t="s">
        <v>141</v>
      </c>
      <c r="E125" s="12">
        <v>0.84509921768275054</v>
      </c>
      <c r="F125" s="12">
        <v>0.88844780688117975</v>
      </c>
      <c r="G125" s="12">
        <v>0.85423578619810003</v>
      </c>
      <c r="H125" s="12">
        <v>0.64057158535186531</v>
      </c>
      <c r="I125" s="12">
        <v>0</v>
      </c>
      <c r="J125" s="12">
        <v>0</v>
      </c>
      <c r="K125" s="12">
        <v>0</v>
      </c>
      <c r="L125" s="12">
        <v>0</v>
      </c>
      <c r="M125" s="12">
        <v>0</v>
      </c>
      <c r="N125" s="12"/>
    </row>
    <row r="126" spans="1:14" x14ac:dyDescent="0.35">
      <c r="A126" s="10" t="str">
        <f>B3&amp;C95&amp;D126</f>
        <v>DISTRIBUCION VOLUMEN X CRITERIO (Consumiciones)Total BebidasCON COMPAÑEROS DE TRABAJO</v>
      </c>
      <c r="B126" s="10">
        <v>0</v>
      </c>
      <c r="C126" s="10">
        <v>0</v>
      </c>
      <c r="D126" s="27" t="s">
        <v>142</v>
      </c>
      <c r="E126" s="28">
        <v>9.4615371669129331</v>
      </c>
      <c r="F126" s="28">
        <v>9.6509911494884157</v>
      </c>
      <c r="G126" s="28">
        <v>10.016402479728741</v>
      </c>
      <c r="H126" s="28">
        <v>9.4161363033858692</v>
      </c>
      <c r="I126" s="28">
        <v>0</v>
      </c>
      <c r="J126" s="28">
        <v>0</v>
      </c>
      <c r="K126" s="28">
        <v>0</v>
      </c>
      <c r="L126" s="28">
        <v>0</v>
      </c>
      <c r="M126" s="12">
        <v>0</v>
      </c>
      <c r="N126" s="12"/>
    </row>
    <row r="127" spans="1:14" x14ac:dyDescent="0.35">
      <c r="A127" s="10" t="str">
        <f>B3&amp;C95&amp;D127</f>
        <v>DISTRIBUCION VOLUMEN X CRITERIO (Consumiciones)Total BebidasCON COMPAÑEROS DE CLASE</v>
      </c>
      <c r="B127" s="10">
        <v>0</v>
      </c>
      <c r="C127" s="10">
        <v>0</v>
      </c>
      <c r="D127" s="12" t="s">
        <v>143</v>
      </c>
      <c r="E127" s="12">
        <v>0.4058154391518749</v>
      </c>
      <c r="F127" s="12">
        <v>0.33055483376982592</v>
      </c>
      <c r="G127" s="12">
        <v>0.32312840905661822</v>
      </c>
      <c r="H127" s="12">
        <v>0.33645103116026748</v>
      </c>
      <c r="I127" s="12">
        <v>0</v>
      </c>
      <c r="J127" s="12">
        <v>0</v>
      </c>
      <c r="K127" s="12">
        <v>0</v>
      </c>
      <c r="L127" s="12">
        <v>0</v>
      </c>
      <c r="M127" s="12">
        <v>0</v>
      </c>
      <c r="N127" s="12"/>
    </row>
    <row r="128" spans="1:14" x14ac:dyDescent="0.35">
      <c r="A128" s="10" t="str">
        <f>B3&amp;C95&amp;D128</f>
        <v>DISTRIBUCION VOLUMEN X CRITERIO (Consumiciones)Total BebidasCON FAMILIA</v>
      </c>
      <c r="B128" s="10">
        <v>0</v>
      </c>
      <c r="C128" s="10">
        <v>0</v>
      </c>
      <c r="D128" s="27" t="s">
        <v>144</v>
      </c>
      <c r="E128" s="28">
        <v>25.186880364731262</v>
      </c>
      <c r="F128" s="28">
        <v>23.89462896291657</v>
      </c>
      <c r="G128" s="28">
        <v>24.142145010992149</v>
      </c>
      <c r="H128" s="28">
        <v>25.171287881615669</v>
      </c>
      <c r="I128" s="28">
        <v>0</v>
      </c>
      <c r="J128" s="28">
        <v>0</v>
      </c>
      <c r="K128" s="28">
        <v>0</v>
      </c>
      <c r="L128" s="28">
        <v>0</v>
      </c>
      <c r="M128" s="12">
        <v>0</v>
      </c>
      <c r="N128" s="12"/>
    </row>
    <row r="129" spans="1:14" x14ac:dyDescent="0.35">
      <c r="A129" s="10" t="str">
        <f>B3&amp;C95&amp;D129</f>
        <v>DISTRIBUCION VOLUMEN X CRITERIO (Consumiciones)Total BebidasCON LA PAREJA</v>
      </c>
      <c r="B129" s="10">
        <v>0</v>
      </c>
      <c r="C129" s="10">
        <v>0</v>
      </c>
      <c r="D129" s="12" t="s">
        <v>145</v>
      </c>
      <c r="E129" s="12">
        <v>14.890550408171253</v>
      </c>
      <c r="F129" s="12">
        <v>14.492858326561898</v>
      </c>
      <c r="G129" s="12">
        <v>15.735031430848819</v>
      </c>
      <c r="H129" s="12">
        <v>15.992254548218762</v>
      </c>
      <c r="I129" s="12">
        <v>0</v>
      </c>
      <c r="J129" s="12">
        <v>0</v>
      </c>
      <c r="K129" s="12">
        <v>0</v>
      </c>
      <c r="L129" s="12">
        <v>0</v>
      </c>
      <c r="M129" s="12">
        <v>0</v>
      </c>
      <c r="N129" s="12"/>
    </row>
    <row r="130" spans="1:14" x14ac:dyDescent="0.35">
      <c r="A130" s="10" t="str">
        <f>B3&amp;C95&amp;D130</f>
        <v>DISTRIBUCION VOLUMEN X CRITERIO (Consumiciones)Total BebidasESTABA SOLO/A</v>
      </c>
      <c r="B130" s="10">
        <v>0</v>
      </c>
      <c r="C130" s="10">
        <v>0</v>
      </c>
      <c r="D130" s="27" t="s">
        <v>146</v>
      </c>
      <c r="E130" s="28">
        <v>18.089269047096185</v>
      </c>
      <c r="F130" s="28">
        <v>20.993567679219396</v>
      </c>
      <c r="G130" s="28">
        <v>19.655169622071735</v>
      </c>
      <c r="H130" s="28">
        <v>18.51355876372476</v>
      </c>
      <c r="I130" s="28">
        <v>0</v>
      </c>
      <c r="J130" s="28">
        <v>0</v>
      </c>
      <c r="K130" s="28">
        <v>0</v>
      </c>
      <c r="L130" s="28">
        <v>0</v>
      </c>
      <c r="M130" s="12">
        <v>0</v>
      </c>
      <c r="N130" s="12"/>
    </row>
    <row r="131" spans="1:14" x14ac:dyDescent="0.35">
      <c r="A131" s="10" t="str">
        <f>B3&amp;C95&amp;D131</f>
        <v>DISTRIBUCION VOLUMEN X CRITERIO (Consumiciones)Total BebidasOTROS</v>
      </c>
      <c r="B131" s="10">
        <v>0</v>
      </c>
      <c r="C131" s="10">
        <v>0</v>
      </c>
      <c r="D131" s="12" t="s">
        <v>147</v>
      </c>
      <c r="E131" s="12">
        <v>0.80657230843102412</v>
      </c>
      <c r="F131" s="12">
        <v>0.63748983450329377</v>
      </c>
      <c r="G131" s="12">
        <v>0.52960152263528959</v>
      </c>
      <c r="H131" s="12">
        <v>0.59154144244462892</v>
      </c>
      <c r="I131" s="12">
        <v>0</v>
      </c>
      <c r="J131" s="12">
        <v>0</v>
      </c>
      <c r="K131" s="12">
        <v>0</v>
      </c>
      <c r="L131" s="12">
        <v>0</v>
      </c>
      <c r="M131" s="12">
        <v>0</v>
      </c>
      <c r="N131" s="12"/>
    </row>
    <row r="132" spans="1:14" x14ac:dyDescent="0.35">
      <c r="A132" s="10" t="str">
        <f>B3&amp;C95&amp;D132</f>
        <v>DISTRIBUCION VOLUMEN X CRITERIO (Consumiciones)Total BebidasESTAR TRABAJANDO</v>
      </c>
      <c r="B132" s="10">
        <v>0</v>
      </c>
      <c r="C132" s="10">
        <v>0</v>
      </c>
      <c r="D132" s="27" t="s">
        <v>148</v>
      </c>
      <c r="E132" s="28">
        <v>13.941047089695072</v>
      </c>
      <c r="F132" s="28">
        <v>15.265324262030417</v>
      </c>
      <c r="G132" s="28">
        <v>14.899510339685742</v>
      </c>
      <c r="H132" s="28">
        <v>13.700428550060037</v>
      </c>
      <c r="I132" s="28">
        <v>0</v>
      </c>
      <c r="J132" s="28">
        <v>0</v>
      </c>
      <c r="K132" s="28">
        <v>0</v>
      </c>
      <c r="L132" s="28">
        <v>0</v>
      </c>
      <c r="M132" s="12">
        <v>0</v>
      </c>
      <c r="N132" s="12"/>
    </row>
    <row r="133" spans="1:14" x14ac:dyDescent="0.35">
      <c r="A133" s="10" t="str">
        <f>B3&amp;C95&amp;D133</f>
        <v>DISTRIBUCION VOLUMEN X CRITERIO (Consumiciones)Total BebidasCOMIDA DE NEGOCIOS</v>
      </c>
      <c r="B133" s="10">
        <v>0</v>
      </c>
      <c r="C133" s="10">
        <v>0</v>
      </c>
      <c r="D133" s="12" t="s">
        <v>149</v>
      </c>
      <c r="E133" s="12">
        <v>0.30919709929635852</v>
      </c>
      <c r="F133" s="12">
        <v>0.26153592999295905</v>
      </c>
      <c r="G133" s="12">
        <v>0.26450076801523809</v>
      </c>
      <c r="H133" s="12">
        <v>0.23637182745853658</v>
      </c>
      <c r="I133" s="12">
        <v>0</v>
      </c>
      <c r="J133" s="12">
        <v>0</v>
      </c>
      <c r="K133" s="12">
        <v>0</v>
      </c>
      <c r="L133" s="12">
        <v>0</v>
      </c>
      <c r="M133" s="12">
        <v>0</v>
      </c>
      <c r="N133" s="12"/>
    </row>
    <row r="134" spans="1:14" x14ac:dyDescent="0.35">
      <c r="A134" s="10" t="str">
        <f>B3&amp;C95&amp;D134</f>
        <v>DISTRIBUCION VOLUMEN X CRITERIO (Consumiciones)Total BebidasPOR PLACER/RELAX</v>
      </c>
      <c r="B134" s="10">
        <v>0</v>
      </c>
      <c r="C134" s="10">
        <v>0</v>
      </c>
      <c r="D134" s="27" t="s">
        <v>150</v>
      </c>
      <c r="E134" s="28">
        <v>14.890428744567465</v>
      </c>
      <c r="F134" s="28">
        <v>15.29205787035994</v>
      </c>
      <c r="G134" s="28">
        <v>16.115322253600326</v>
      </c>
      <c r="H134" s="28">
        <v>16.403190162720421</v>
      </c>
      <c r="I134" s="28">
        <v>0</v>
      </c>
      <c r="J134" s="28">
        <v>0</v>
      </c>
      <c r="K134" s="28">
        <v>0</v>
      </c>
      <c r="L134" s="28">
        <v>0</v>
      </c>
      <c r="M134" s="12">
        <v>0</v>
      </c>
      <c r="N134" s="12"/>
    </row>
    <row r="135" spans="1:14" x14ac:dyDescent="0.35">
      <c r="A135" s="10" t="str">
        <f>B3&amp;C95&amp;D135</f>
        <v>DISTRIBUCION VOLUMEN X CRITERIO (Consumiciones)Total BebidasTENER HAMBRE/SIN PLANIFICAR</v>
      </c>
      <c r="B135" s="10">
        <v>0</v>
      </c>
      <c r="C135" s="10">
        <v>0</v>
      </c>
      <c r="D135" s="12" t="s">
        <v>151</v>
      </c>
      <c r="E135" s="12">
        <v>26.979400932470416</v>
      </c>
      <c r="F135" s="12">
        <v>27.677336912723007</v>
      </c>
      <c r="G135" s="12">
        <v>28.337090609606115</v>
      </c>
      <c r="H135" s="12">
        <v>25.150349441718799</v>
      </c>
      <c r="I135" s="12">
        <v>0</v>
      </c>
      <c r="J135" s="12">
        <v>0</v>
      </c>
      <c r="K135" s="12">
        <v>0</v>
      </c>
      <c r="L135" s="12">
        <v>0</v>
      </c>
      <c r="M135" s="12">
        <v>0</v>
      </c>
    </row>
    <row r="136" spans="1:14" x14ac:dyDescent="0.35">
      <c r="A136" s="10" t="str">
        <f>B3&amp;C95&amp;D136</f>
        <v>DISTRIBUCION VOLUMEN X CRITERIO (Consumiciones)Total BebidasESTAR DE COMPRAS</v>
      </c>
      <c r="B136" s="10">
        <v>0</v>
      </c>
      <c r="C136" s="10">
        <v>0</v>
      </c>
      <c r="D136" s="27" t="s">
        <v>152</v>
      </c>
      <c r="E136" s="28">
        <v>2.6607069750352368</v>
      </c>
      <c r="F136" s="28">
        <v>3.3411753475377428</v>
      </c>
      <c r="G136" s="28">
        <v>2.7244102253850566</v>
      </c>
      <c r="H136" s="28">
        <v>2.5031911708170731</v>
      </c>
      <c r="I136" s="28">
        <v>0</v>
      </c>
      <c r="J136" s="28">
        <v>0</v>
      </c>
      <c r="K136" s="28">
        <v>0</v>
      </c>
      <c r="L136" s="28">
        <v>0</v>
      </c>
      <c r="M136" s="12">
        <v>0</v>
      </c>
    </row>
    <row r="137" spans="1:14" x14ac:dyDescent="0.35">
      <c r="A137" s="10" t="str">
        <f>B3&amp;C95&amp;D137</f>
        <v>DISTRIBUCION VOLUMEN X CRITERIO (Consumiciones)Total BebidasNO COCINAR EN CASA</v>
      </c>
      <c r="B137" s="10">
        <v>0</v>
      </c>
      <c r="C137" s="10">
        <v>0</v>
      </c>
      <c r="D137" s="12" t="s">
        <v>153</v>
      </c>
      <c r="E137" s="12">
        <v>3.0705429907468749</v>
      </c>
      <c r="F137" s="12">
        <v>2.9406535256604425</v>
      </c>
      <c r="G137" s="12">
        <v>2.8938696412813156</v>
      </c>
      <c r="H137" s="12">
        <v>2.7902126348295213</v>
      </c>
      <c r="I137" s="12">
        <v>0</v>
      </c>
      <c r="J137" s="12">
        <v>0</v>
      </c>
      <c r="K137" s="12">
        <v>0</v>
      </c>
      <c r="L137" s="12">
        <v>0</v>
      </c>
      <c r="M137" s="12">
        <v>0</v>
      </c>
    </row>
    <row r="138" spans="1:14" x14ac:dyDescent="0.35">
      <c r="A138" s="10" t="str">
        <f>B3&amp;C95&amp;D138</f>
        <v>DISTRIBUCION VOLUMEN X CRITERIO (Consumiciones)Total BebidasCELEBRACION/FIESTA/SALIR TOMAR</v>
      </c>
      <c r="B138" s="10">
        <v>0</v>
      </c>
      <c r="C138" s="10">
        <v>0</v>
      </c>
      <c r="D138" s="27" t="s">
        <v>154</v>
      </c>
      <c r="E138" s="28">
        <v>29.887495637852872</v>
      </c>
      <c r="F138" s="28">
        <v>27.94285392909277</v>
      </c>
      <c r="G138" s="28">
        <v>28.299230807163038</v>
      </c>
      <c r="H138" s="28">
        <v>32.003649309876103</v>
      </c>
      <c r="I138" s="28">
        <v>0</v>
      </c>
      <c r="J138" s="28">
        <v>0</v>
      </c>
      <c r="K138" s="28">
        <v>0</v>
      </c>
      <c r="L138" s="28">
        <v>0</v>
      </c>
      <c r="M138" s="12">
        <v>0</v>
      </c>
    </row>
    <row r="139" spans="1:14" x14ac:dyDescent="0.35">
      <c r="A139" s="10" t="str">
        <f>B3&amp;C95&amp;D139</f>
        <v>DISTRIBUCION VOLUMEN X CRITERIO (Consumiciones)Total BebidasVIENDO DEPORTES</v>
      </c>
      <c r="B139" s="10">
        <v>0</v>
      </c>
      <c r="C139" s="10">
        <v>0</v>
      </c>
      <c r="D139" s="12" t="s">
        <v>155</v>
      </c>
      <c r="E139" s="12">
        <v>1.6079649917035561</v>
      </c>
      <c r="F139" s="12">
        <v>1.3428664122309386</v>
      </c>
      <c r="G139" s="12">
        <v>1.1920722574643206</v>
      </c>
      <c r="H139" s="12">
        <v>1.7884601814083547</v>
      </c>
      <c r="I139" s="12">
        <v>0</v>
      </c>
      <c r="J139" s="12">
        <v>0</v>
      </c>
      <c r="K139" s="12">
        <v>0</v>
      </c>
      <c r="L139" s="12">
        <v>0</v>
      </c>
      <c r="M139" s="12">
        <v>0</v>
      </c>
    </row>
    <row r="140" spans="1:14" x14ac:dyDescent="0.35">
      <c r="A140" s="10" t="str">
        <f>B3&amp;C95&amp;D140</f>
        <v>DISTRIBUCION VOLUMEN X CRITERIO (Consumiciones)Total BebidasOTROS MOTIVOS</v>
      </c>
      <c r="B140" s="10">
        <v>0</v>
      </c>
      <c r="C140" s="10">
        <v>0</v>
      </c>
      <c r="D140" s="27" t="s">
        <v>156</v>
      </c>
      <c r="E140" s="28">
        <v>6.6532177691315519</v>
      </c>
      <c r="F140" s="28">
        <v>5.9362061573579679</v>
      </c>
      <c r="G140" s="28">
        <v>5.273986768205126</v>
      </c>
      <c r="H140" s="28">
        <v>5.4241416806278977</v>
      </c>
      <c r="I140" s="28">
        <v>0</v>
      </c>
      <c r="J140" s="28">
        <v>0</v>
      </c>
      <c r="K140" s="28">
        <v>0</v>
      </c>
      <c r="L140" s="28">
        <v>0</v>
      </c>
      <c r="M140" s="12">
        <v>0</v>
      </c>
    </row>
    <row r="141" spans="1:14" x14ac:dyDescent="0.35">
      <c r="A141" s="10" t="str">
        <f>B3&amp;C141&amp;D141</f>
        <v>DISTRIBUCION VOLUMEN X CRITERIO (Consumiciones)Total Bebidas FriasT.ESPAÑA</v>
      </c>
      <c r="B141" s="10">
        <v>0</v>
      </c>
      <c r="C141" s="10" t="s">
        <v>159</v>
      </c>
      <c r="D141" s="12" t="s">
        <v>36</v>
      </c>
      <c r="E141" s="12">
        <v>100</v>
      </c>
      <c r="F141" s="12">
        <v>100</v>
      </c>
      <c r="G141" s="12">
        <v>100</v>
      </c>
      <c r="H141" s="12">
        <v>100</v>
      </c>
      <c r="I141" s="12">
        <v>0</v>
      </c>
      <c r="J141" s="12">
        <v>0</v>
      </c>
      <c r="K141" s="12">
        <v>0</v>
      </c>
      <c r="L141" s="12">
        <v>0</v>
      </c>
      <c r="M141" s="12">
        <v>0</v>
      </c>
    </row>
    <row r="142" spans="1:14" x14ac:dyDescent="0.35">
      <c r="A142" s="10" t="str">
        <f>B3&amp;C141&amp;D142</f>
        <v>DISTRIBUCION VOLUMEN X CRITERIO (Consumiciones)Total Bebidas FriasHiper+Super+Discount+G.A</v>
      </c>
      <c r="B142" s="10">
        <v>0</v>
      </c>
      <c r="C142" s="10">
        <v>0</v>
      </c>
      <c r="D142" s="27" t="s">
        <v>23</v>
      </c>
      <c r="E142" s="28">
        <v>8.6318031005361622</v>
      </c>
      <c r="F142" s="28">
        <v>11.085514266821219</v>
      </c>
      <c r="G142" s="28">
        <v>7.6516943179170251</v>
      </c>
      <c r="H142" s="28">
        <v>6.8796418884365815</v>
      </c>
      <c r="I142" s="28">
        <v>0</v>
      </c>
      <c r="J142" s="28">
        <v>0</v>
      </c>
      <c r="K142" s="28">
        <v>0</v>
      </c>
      <c r="L142" s="28">
        <v>0</v>
      </c>
      <c r="M142" s="12">
        <v>0</v>
      </c>
    </row>
    <row r="143" spans="1:14" x14ac:dyDescent="0.35">
      <c r="A143" s="10" t="str">
        <f>B3&amp;C141&amp;D143</f>
        <v>DISTRIBUCION VOLUMEN X CRITERIO (Consumiciones)Total Bebidas FriasRestaurantes</v>
      </c>
      <c r="B143" s="10">
        <v>0</v>
      </c>
      <c r="C143" s="10">
        <v>0</v>
      </c>
      <c r="D143" s="12" t="s">
        <v>24</v>
      </c>
      <c r="E143" s="12">
        <v>14.918390988555441</v>
      </c>
      <c r="F143" s="12">
        <v>12.711259863350923</v>
      </c>
      <c r="G143" s="12">
        <v>14.689432255806375</v>
      </c>
      <c r="H143" s="12">
        <v>14.896612133539772</v>
      </c>
      <c r="I143" s="12">
        <v>0</v>
      </c>
      <c r="J143" s="12">
        <v>0</v>
      </c>
      <c r="K143" s="12">
        <v>0</v>
      </c>
      <c r="L143" s="12">
        <v>0</v>
      </c>
      <c r="M143" s="12">
        <v>0</v>
      </c>
    </row>
    <row r="144" spans="1:14" x14ac:dyDescent="0.35">
      <c r="A144" s="10" t="str">
        <f>B3&amp;C141&amp;D144</f>
        <v>DISTRIBUCION VOLUMEN X CRITERIO (Consumiciones)Total Bebidas FriasRestaurantes Fast Food</v>
      </c>
      <c r="B144" s="10">
        <v>0</v>
      </c>
      <c r="C144" s="10">
        <v>0</v>
      </c>
      <c r="D144" s="27" t="s">
        <v>25</v>
      </c>
      <c r="E144" s="28">
        <v>6.2673126198490774</v>
      </c>
      <c r="F144" s="28">
        <v>6.4644857466353791</v>
      </c>
      <c r="G144" s="28">
        <v>6.5947313563148588</v>
      </c>
      <c r="H144" s="28">
        <v>7.2574979001375173</v>
      </c>
      <c r="I144" s="28">
        <v>0</v>
      </c>
      <c r="J144" s="28">
        <v>0</v>
      </c>
      <c r="K144" s="28">
        <v>0</v>
      </c>
      <c r="L144" s="28">
        <v>0</v>
      </c>
      <c r="M144" s="12">
        <v>0</v>
      </c>
    </row>
    <row r="145" spans="1:13" x14ac:dyDescent="0.35">
      <c r="A145" s="10" t="str">
        <f>B3&amp;C141&amp;D145</f>
        <v>DISTRIBUCION VOLUMEN X CRITERIO (Consumiciones)Total Bebidas FriasBares/Cafeterias/Cervecerias</v>
      </c>
      <c r="B145" s="10">
        <v>0</v>
      </c>
      <c r="C145" s="10">
        <v>0</v>
      </c>
      <c r="D145" s="12" t="s">
        <v>26</v>
      </c>
      <c r="E145" s="12">
        <v>53.672584789504029</v>
      </c>
      <c r="F145" s="12">
        <v>52.459987474597305</v>
      </c>
      <c r="G145" s="12">
        <v>56.327767630874902</v>
      </c>
      <c r="H145" s="12">
        <v>56.62885294956709</v>
      </c>
      <c r="I145" s="12">
        <v>0</v>
      </c>
      <c r="J145" s="12">
        <v>0</v>
      </c>
      <c r="K145" s="12">
        <v>0</v>
      </c>
      <c r="L145" s="12">
        <v>0</v>
      </c>
      <c r="M145" s="12">
        <v>0</v>
      </c>
    </row>
    <row r="146" spans="1:13" x14ac:dyDescent="0.35">
      <c r="A146" s="10" t="str">
        <f>B3&amp;C141&amp;D146</f>
        <v>DISTRIBUCION VOLUMEN X CRITERIO (Consumiciones)Total Bebidas FriasPanaderias/Pastelerias</v>
      </c>
      <c r="B146" s="10">
        <v>0</v>
      </c>
      <c r="C146" s="10">
        <v>0</v>
      </c>
      <c r="D146" s="27" t="s">
        <v>27</v>
      </c>
      <c r="E146" s="28">
        <v>0.91834616993071194</v>
      </c>
      <c r="F146" s="28">
        <v>1.0271481509690501</v>
      </c>
      <c r="G146" s="28">
        <v>0.74388252948268851</v>
      </c>
      <c r="H146" s="28">
        <v>0.59909694872979302</v>
      </c>
      <c r="I146" s="28">
        <v>0</v>
      </c>
      <c r="J146" s="28">
        <v>0</v>
      </c>
      <c r="K146" s="28">
        <v>0</v>
      </c>
      <c r="L146" s="28">
        <v>0</v>
      </c>
      <c r="M146" s="12">
        <v>0</v>
      </c>
    </row>
    <row r="147" spans="1:13" x14ac:dyDescent="0.35">
      <c r="A147" s="10" t="str">
        <f>B3&amp;C141&amp;D147</f>
        <v>DISTRIBUCION VOLUMEN X CRITERIO (Consumiciones)Total Bebidas FriasTda.Alimentacion/Delicatesen</v>
      </c>
      <c r="B147" s="10">
        <v>0</v>
      </c>
      <c r="C147" s="10">
        <v>0</v>
      </c>
      <c r="D147" s="12" t="s">
        <v>122</v>
      </c>
      <c r="E147" s="12">
        <v>1.6835684491223863</v>
      </c>
      <c r="F147" s="12">
        <v>2.6749695679005199</v>
      </c>
      <c r="G147" s="12">
        <v>2.2411730808092041</v>
      </c>
      <c r="H147" s="12">
        <v>1.5788545835294825</v>
      </c>
      <c r="I147" s="12">
        <v>0</v>
      </c>
      <c r="J147" s="12">
        <v>0</v>
      </c>
      <c r="K147" s="12">
        <v>0</v>
      </c>
      <c r="L147" s="12">
        <v>0</v>
      </c>
      <c r="M147" s="12">
        <v>0</v>
      </c>
    </row>
    <row r="148" spans="1:13" x14ac:dyDescent="0.35">
      <c r="A148" s="10" t="str">
        <f>B3&amp;C141&amp;D148</f>
        <v>DISTRIBUCION VOLUMEN X CRITERIO (Consumiciones)Total Bebidas FriasCanal Conveniencia/24h</v>
      </c>
      <c r="B148" s="10">
        <v>0</v>
      </c>
      <c r="C148" s="10">
        <v>0</v>
      </c>
      <c r="D148" s="27" t="s">
        <v>123</v>
      </c>
      <c r="E148" s="28">
        <v>1.5843266498713624</v>
      </c>
      <c r="F148" s="28">
        <v>2.3264990853549405</v>
      </c>
      <c r="G148" s="28">
        <v>2.0206639877553898</v>
      </c>
      <c r="H148" s="28">
        <v>1.5475937916494806</v>
      </c>
      <c r="I148" s="28">
        <v>0</v>
      </c>
      <c r="J148" s="28">
        <v>0</v>
      </c>
      <c r="K148" s="28">
        <v>0</v>
      </c>
      <c r="L148" s="28">
        <v>0</v>
      </c>
      <c r="M148" s="12">
        <v>0</v>
      </c>
    </row>
    <row r="149" spans="1:13" x14ac:dyDescent="0.35">
      <c r="A149" s="10" t="str">
        <f>B3&amp;C141&amp;D149</f>
        <v>DISTRIBUCION VOLUMEN X CRITERIO (Consumiciones)Total Bebidas FriasHoteles</v>
      </c>
      <c r="B149" s="10">
        <v>0</v>
      </c>
      <c r="C149" s="10">
        <v>0</v>
      </c>
      <c r="D149" s="12" t="s">
        <v>29</v>
      </c>
      <c r="E149" s="12">
        <v>0.70267748093904636</v>
      </c>
      <c r="F149" s="12">
        <v>0.37998879872668273</v>
      </c>
      <c r="G149" s="12">
        <v>0.56220081005481271</v>
      </c>
      <c r="H149" s="12">
        <v>0.60123324415725965</v>
      </c>
      <c r="I149" s="12">
        <v>0</v>
      </c>
      <c r="J149" s="12">
        <v>0</v>
      </c>
      <c r="K149" s="12">
        <v>0</v>
      </c>
      <c r="L149" s="12">
        <v>0</v>
      </c>
      <c r="M149" s="12">
        <v>0</v>
      </c>
    </row>
    <row r="150" spans="1:13" x14ac:dyDescent="0.35">
      <c r="A150" s="10" t="str">
        <f>B3&amp;C141&amp;D150</f>
        <v>DISTRIBUCION VOLUMEN X CRITERIO (Consumiciones)Total Bebidas FriasEstaciones de servicio</v>
      </c>
      <c r="B150" s="10">
        <v>0</v>
      </c>
      <c r="C150" s="10">
        <v>0</v>
      </c>
      <c r="D150" s="27" t="s">
        <v>30</v>
      </c>
      <c r="E150" s="28">
        <v>1.5119760254582828</v>
      </c>
      <c r="F150" s="28">
        <v>1.6844403225385391</v>
      </c>
      <c r="G150" s="28">
        <v>1.4568199595649411</v>
      </c>
      <c r="H150" s="28">
        <v>1.3986210240616419</v>
      </c>
      <c r="I150" s="28">
        <v>0</v>
      </c>
      <c r="J150" s="28">
        <v>0</v>
      </c>
      <c r="K150" s="28">
        <v>0</v>
      </c>
      <c r="L150" s="28">
        <v>0</v>
      </c>
      <c r="M150" s="12">
        <v>0</v>
      </c>
    </row>
    <row r="151" spans="1:13" x14ac:dyDescent="0.35">
      <c r="A151" s="10" t="str">
        <f>B3&amp;C141&amp;D151</f>
        <v>DISTRIBUCION VOLUMEN X CRITERIO (Consumiciones)Total Bebidas FriasMaquinas dispensadoras</v>
      </c>
      <c r="B151" s="10">
        <v>0</v>
      </c>
      <c r="C151" s="10">
        <v>0</v>
      </c>
      <c r="D151" s="12" t="s">
        <v>31</v>
      </c>
      <c r="E151" s="12">
        <v>1.5080332902965885</v>
      </c>
      <c r="F151" s="12">
        <v>1.9942903648864574</v>
      </c>
      <c r="G151" s="12">
        <v>1.4641063919686808</v>
      </c>
      <c r="H151" s="12">
        <v>1.3706493543198874</v>
      </c>
      <c r="I151" s="12">
        <v>0</v>
      </c>
      <c r="J151" s="12">
        <v>0</v>
      </c>
      <c r="K151" s="12">
        <v>0</v>
      </c>
      <c r="L151" s="12">
        <v>0</v>
      </c>
      <c r="M151" s="12">
        <v>0</v>
      </c>
    </row>
    <row r="152" spans="1:13" x14ac:dyDescent="0.35">
      <c r="A152" s="10" t="str">
        <f>B3&amp;C141&amp;D152</f>
        <v>DISTRIBUCION VOLUMEN X CRITERIO (Consumiciones)Total Bebidas FriasServicio en la empresa</v>
      </c>
      <c r="B152" s="10">
        <v>0</v>
      </c>
      <c r="C152" s="10">
        <v>0</v>
      </c>
      <c r="D152" s="27" t="s">
        <v>32</v>
      </c>
      <c r="E152" s="28">
        <v>1.1693164524119104</v>
      </c>
      <c r="F152" s="28">
        <v>1.1312613220462964</v>
      </c>
      <c r="G152" s="28">
        <v>0.9989170907255589</v>
      </c>
      <c r="H152" s="28">
        <v>0.86231460046969788</v>
      </c>
      <c r="I152" s="28">
        <v>0</v>
      </c>
      <c r="J152" s="28">
        <v>0</v>
      </c>
      <c r="K152" s="28">
        <v>0</v>
      </c>
      <c r="L152" s="28">
        <v>0</v>
      </c>
      <c r="M152" s="12">
        <v>0</v>
      </c>
    </row>
    <row r="153" spans="1:13" x14ac:dyDescent="0.35">
      <c r="A153" s="10" t="str">
        <f>B3&amp;C141&amp;D153</f>
        <v>DISTRIBUCION VOLUMEN X CRITERIO (Consumiciones)Total Bebidas FriasResto de canales</v>
      </c>
      <c r="B153" s="10">
        <v>0</v>
      </c>
      <c r="C153" s="10">
        <v>0</v>
      </c>
      <c r="D153" s="12" t="s">
        <v>33</v>
      </c>
      <c r="E153" s="12">
        <v>7.4316711545049552</v>
      </c>
      <c r="F153" s="12">
        <v>6.0601499226649231</v>
      </c>
      <c r="G153" s="12">
        <v>5.2486074463548986</v>
      </c>
      <c r="H153" s="12">
        <v>6.3790355559049186</v>
      </c>
      <c r="I153" s="12">
        <v>0</v>
      </c>
      <c r="J153" s="12">
        <v>0</v>
      </c>
      <c r="K153" s="12">
        <v>0</v>
      </c>
      <c r="L153" s="12">
        <v>0</v>
      </c>
      <c r="M153" s="12">
        <v>0</v>
      </c>
    </row>
    <row r="154" spans="1:13" x14ac:dyDescent="0.35">
      <c r="A154" s="10" t="str">
        <f>B3&amp;C141&amp;D154</f>
        <v>DISTRIBUCION VOLUMEN X CRITERIO (Consumiciones)Total Bebidas FriasEN LA CALLE</v>
      </c>
      <c r="B154" s="10">
        <v>0</v>
      </c>
      <c r="C154" s="10">
        <v>0</v>
      </c>
      <c r="D154" s="27" t="s">
        <v>124</v>
      </c>
      <c r="E154" s="28">
        <v>5.9534730522722068</v>
      </c>
      <c r="F154" s="28">
        <v>6.6677826673079181</v>
      </c>
      <c r="G154" s="28">
        <v>6.4085265568996315</v>
      </c>
      <c r="H154" s="28">
        <v>4.9776257554868018</v>
      </c>
      <c r="I154" s="28">
        <v>0</v>
      </c>
      <c r="J154" s="28">
        <v>0</v>
      </c>
      <c r="K154" s="28">
        <v>0</v>
      </c>
      <c r="L154" s="28">
        <v>0</v>
      </c>
      <c r="M154" s="12">
        <v>0</v>
      </c>
    </row>
    <row r="155" spans="1:13" x14ac:dyDescent="0.35">
      <c r="A155" s="10" t="str">
        <f>B3&amp;C141&amp;D155</f>
        <v>DISTRIBUCION VOLUMEN X CRITERIO (Consumiciones)Total Bebidas FriasEN CASA DE OTROS</v>
      </c>
      <c r="B155" s="10">
        <v>0</v>
      </c>
      <c r="C155" s="10">
        <v>0</v>
      </c>
      <c r="D155" s="12" t="s">
        <v>125</v>
      </c>
      <c r="E155" s="12">
        <v>3.4878310099901526</v>
      </c>
      <c r="F155" s="12">
        <v>5.5404345243590019</v>
      </c>
      <c r="G155" s="12">
        <v>4.3607136952248533</v>
      </c>
      <c r="H155" s="12">
        <v>3.6660375175430153</v>
      </c>
      <c r="I155" s="12">
        <v>0</v>
      </c>
      <c r="J155" s="12">
        <v>0</v>
      </c>
      <c r="K155" s="12">
        <v>0</v>
      </c>
      <c r="L155" s="12">
        <v>0</v>
      </c>
      <c r="M155" s="12">
        <v>0</v>
      </c>
    </row>
    <row r="156" spans="1:13" x14ac:dyDescent="0.35">
      <c r="A156" s="10" t="str">
        <f>B3&amp;C141&amp;D156</f>
        <v>DISTRIBUCION VOLUMEN X CRITERIO (Consumiciones)Total Bebidas FriasEN EL ESTABLECIMIENTO</v>
      </c>
      <c r="B156" s="10">
        <v>0</v>
      </c>
      <c r="C156" s="10">
        <v>0</v>
      </c>
      <c r="D156" s="27" t="s">
        <v>126</v>
      </c>
      <c r="E156" s="28">
        <v>79.939542119891613</v>
      </c>
      <c r="F156" s="28">
        <v>73.620167028694055</v>
      </c>
      <c r="G156" s="28">
        <v>78.495379748242939</v>
      </c>
      <c r="H156" s="28">
        <v>81.55097476897096</v>
      </c>
      <c r="I156" s="28">
        <v>0</v>
      </c>
      <c r="J156" s="28">
        <v>0</v>
      </c>
      <c r="K156" s="28">
        <v>0</v>
      </c>
      <c r="L156" s="28">
        <v>0</v>
      </c>
      <c r="M156" s="12">
        <v>0</v>
      </c>
    </row>
    <row r="157" spans="1:13" x14ac:dyDescent="0.35">
      <c r="A157" s="10" t="str">
        <f>B3&amp;C141&amp;D157</f>
        <v>DISTRIBUCION VOLUMEN X CRITERIO (Consumiciones)Total Bebidas FriasEN EL TRABAJO</v>
      </c>
      <c r="B157" s="10">
        <v>0</v>
      </c>
      <c r="C157" s="10">
        <v>0</v>
      </c>
      <c r="D157" s="12" t="s">
        <v>127</v>
      </c>
      <c r="E157" s="12">
        <v>4.1781845099661954</v>
      </c>
      <c r="F157" s="12">
        <v>5.1766784214547714</v>
      </c>
      <c r="G157" s="12">
        <v>4.5456663807915101</v>
      </c>
      <c r="H157" s="12">
        <v>3.9695703208837174</v>
      </c>
      <c r="I157" s="12">
        <v>0</v>
      </c>
      <c r="J157" s="12">
        <v>0</v>
      </c>
      <c r="K157" s="12">
        <v>0</v>
      </c>
      <c r="L157" s="12">
        <v>0</v>
      </c>
      <c r="M157" s="12">
        <v>0</v>
      </c>
    </row>
    <row r="158" spans="1:13" x14ac:dyDescent="0.35">
      <c r="A158" s="10" t="str">
        <f>B3&amp;C141&amp;D158</f>
        <v>DISTRIBUCION VOLUMEN X CRITERIO (Consumiciones)Total Bebidas FriasEN COLEGIO/INSTITUTO/UNIV.</v>
      </c>
      <c r="B158" s="10">
        <v>0</v>
      </c>
      <c r="C158" s="10">
        <v>0</v>
      </c>
      <c r="D158" s="27" t="s">
        <v>128</v>
      </c>
      <c r="E158" s="28">
        <v>0.1972343811982121</v>
      </c>
      <c r="F158" s="28">
        <v>0.12674044292127698</v>
      </c>
      <c r="G158" s="28">
        <v>0.11948238387006636</v>
      </c>
      <c r="H158" s="28">
        <v>0.2815100815479718</v>
      </c>
      <c r="I158" s="28">
        <v>0</v>
      </c>
      <c r="J158" s="28">
        <v>0</v>
      </c>
      <c r="K158" s="28">
        <v>0</v>
      </c>
      <c r="L158" s="28">
        <v>0</v>
      </c>
      <c r="M158" s="12">
        <v>0</v>
      </c>
    </row>
    <row r="159" spans="1:13" x14ac:dyDescent="0.35">
      <c r="A159" s="10" t="str">
        <f>B3&amp;C141&amp;D159</f>
        <v>DISTRIBUCION VOLUMEN X CRITERIO (Consumiciones)Total Bebidas FriasEN MI CASA</v>
      </c>
      <c r="B159" s="10">
        <v>0</v>
      </c>
      <c r="C159" s="10">
        <v>0</v>
      </c>
      <c r="D159" s="12" t="s">
        <v>129</v>
      </c>
      <c r="E159" s="12">
        <v>3.3731360748858914</v>
      </c>
      <c r="F159" s="12">
        <v>5.2258757487588303</v>
      </c>
      <c r="G159" s="12">
        <v>4.1220168024976527</v>
      </c>
      <c r="H159" s="12">
        <v>3.167588456983069</v>
      </c>
      <c r="I159" s="12">
        <v>0</v>
      </c>
      <c r="J159" s="12">
        <v>0</v>
      </c>
      <c r="K159" s="12">
        <v>0</v>
      </c>
      <c r="L159" s="12">
        <v>0</v>
      </c>
      <c r="M159" s="12">
        <v>0</v>
      </c>
    </row>
    <row r="160" spans="1:13" x14ac:dyDescent="0.35">
      <c r="A160" s="10" t="str">
        <f>B3&amp;C141&amp;D160</f>
        <v>DISTRIBUCION VOLUMEN X CRITERIO (Consumiciones)Total Bebidas FriasEN M.TRANSP.(AVION,TREN,AUTOC,E</v>
      </c>
      <c r="B160" s="10">
        <v>0</v>
      </c>
      <c r="C160" s="10">
        <v>0</v>
      </c>
      <c r="D160" s="27" t="s">
        <v>130</v>
      </c>
      <c r="E160" s="28">
        <v>0.33276508749736383</v>
      </c>
      <c r="F160" s="28">
        <v>0.36685408121165375</v>
      </c>
      <c r="G160" s="28">
        <v>0.42751638625440053</v>
      </c>
      <c r="H160" s="28">
        <v>0.28314271910773292</v>
      </c>
      <c r="I160" s="28">
        <v>0</v>
      </c>
      <c r="J160" s="28">
        <v>0</v>
      </c>
      <c r="K160" s="28">
        <v>0</v>
      </c>
      <c r="L160" s="28">
        <v>0</v>
      </c>
      <c r="M160" s="12">
        <v>0</v>
      </c>
    </row>
    <row r="161" spans="1:13" x14ac:dyDescent="0.35">
      <c r="A161" s="10" t="str">
        <f>B3&amp;C141&amp;D161</f>
        <v>DISTRIBUCION VOLUMEN X CRITERIO (Consumiciones)Total Bebidas FriasEN OTRO LUGAR</v>
      </c>
      <c r="B161" s="10">
        <v>0</v>
      </c>
      <c r="C161" s="10">
        <v>0</v>
      </c>
      <c r="D161" s="12" t="s">
        <v>131</v>
      </c>
      <c r="E161" s="12">
        <v>2.5378342532288154</v>
      </c>
      <c r="F161" s="12">
        <v>3.2754762357800749</v>
      </c>
      <c r="G161" s="12">
        <v>1.5206995207159577</v>
      </c>
      <c r="H161" s="12">
        <v>2.103552366728286</v>
      </c>
      <c r="I161" s="12">
        <v>0</v>
      </c>
      <c r="J161" s="12">
        <v>0</v>
      </c>
      <c r="K161" s="12">
        <v>0</v>
      </c>
      <c r="L161" s="12">
        <v>0</v>
      </c>
      <c r="M161" s="12">
        <v>0</v>
      </c>
    </row>
    <row r="162" spans="1:13" x14ac:dyDescent="0.35">
      <c r="A162" s="10" t="str">
        <f>B3&amp;C141&amp;D162</f>
        <v>DISTRIBUCION VOLUMEN X CRITERIO (Consumiciones)Total Bebidas FriasDESAYUNO</v>
      </c>
      <c r="B162" s="10">
        <v>0</v>
      </c>
      <c r="C162" s="10">
        <v>0</v>
      </c>
      <c r="D162" s="27" t="s">
        <v>132</v>
      </c>
      <c r="E162" s="28">
        <v>5.3561239027993226</v>
      </c>
      <c r="F162" s="28">
        <v>5.5451577907385765</v>
      </c>
      <c r="G162" s="28">
        <v>5.5473961349807732</v>
      </c>
      <c r="H162" s="28">
        <v>5.7434175604146551</v>
      </c>
      <c r="I162" s="28">
        <v>0</v>
      </c>
      <c r="J162" s="28">
        <v>0</v>
      </c>
      <c r="K162" s="28">
        <v>0</v>
      </c>
      <c r="L162" s="28">
        <v>0</v>
      </c>
      <c r="M162" s="12">
        <v>0</v>
      </c>
    </row>
    <row r="163" spans="1:13" x14ac:dyDescent="0.35">
      <c r="A163" s="10" t="str">
        <f>B3&amp;C141&amp;D163</f>
        <v>DISTRIBUCION VOLUMEN X CRITERIO (Consumiciones)Total Bebidas FriasAPERITIVO/ANTES DE COMER</v>
      </c>
      <c r="B163" s="10">
        <v>0</v>
      </c>
      <c r="C163" s="10">
        <v>0</v>
      </c>
      <c r="D163" s="12" t="s">
        <v>133</v>
      </c>
      <c r="E163" s="12">
        <v>21.180532353994774</v>
      </c>
      <c r="F163" s="12">
        <v>22.424900737394733</v>
      </c>
      <c r="G163" s="12">
        <v>23.354765912723312</v>
      </c>
      <c r="H163" s="12">
        <v>20.93913975854452</v>
      </c>
      <c r="I163" s="12">
        <v>0</v>
      </c>
      <c r="J163" s="12">
        <v>0</v>
      </c>
      <c r="K163" s="12">
        <v>0</v>
      </c>
      <c r="L163" s="12">
        <v>0</v>
      </c>
      <c r="M163" s="12">
        <v>0</v>
      </c>
    </row>
    <row r="164" spans="1:13" x14ac:dyDescent="0.35">
      <c r="A164" s="10" t="str">
        <f>B3&amp;C141&amp;D164</f>
        <v>DISTRIBUCION VOLUMEN X CRITERIO (Consumiciones)Total Bebidas FriasCOMIDA</v>
      </c>
      <c r="B164" s="10">
        <v>0</v>
      </c>
      <c r="C164" s="10">
        <v>0</v>
      </c>
      <c r="D164" s="27" t="s">
        <v>134</v>
      </c>
      <c r="E164" s="28">
        <v>24.108622744849036</v>
      </c>
      <c r="F164" s="28">
        <v>22.990758814947267</v>
      </c>
      <c r="G164" s="28">
        <v>26.269735296364228</v>
      </c>
      <c r="H164" s="28">
        <v>25.32213347794637</v>
      </c>
      <c r="I164" s="28">
        <v>0</v>
      </c>
      <c r="J164" s="28">
        <v>0</v>
      </c>
      <c r="K164" s="28">
        <v>0</v>
      </c>
      <c r="L164" s="28">
        <v>0</v>
      </c>
      <c r="M164" s="12">
        <v>0</v>
      </c>
    </row>
    <row r="165" spans="1:13" x14ac:dyDescent="0.35">
      <c r="A165" s="10" t="str">
        <f>B3&amp;C141&amp;D165</f>
        <v>DISTRIBUCION VOLUMEN X CRITERIO (Consumiciones)Total Bebidas FriasTARDE/MERIENDA</v>
      </c>
      <c r="B165" s="10">
        <v>0</v>
      </c>
      <c r="C165" s="10">
        <v>0</v>
      </c>
      <c r="D165" s="12" t="s">
        <v>135</v>
      </c>
      <c r="E165" s="12">
        <v>13.280477235235196</v>
      </c>
      <c r="F165" s="12">
        <v>13.392613241993526</v>
      </c>
      <c r="G165" s="12">
        <v>13.432861075309571</v>
      </c>
      <c r="H165" s="12">
        <v>12.909051445085174</v>
      </c>
      <c r="I165" s="12">
        <v>0</v>
      </c>
      <c r="J165" s="12">
        <v>0</v>
      </c>
      <c r="K165" s="12">
        <v>0</v>
      </c>
      <c r="L165" s="12">
        <v>0</v>
      </c>
      <c r="M165" s="12">
        <v>0</v>
      </c>
    </row>
    <row r="166" spans="1:13" x14ac:dyDescent="0.35">
      <c r="A166" s="10" t="str">
        <f>B3&amp;C141&amp;D166</f>
        <v>DISTRIBUCION VOLUMEN X CRITERIO (Consumiciones)Total Bebidas FriasANTES DE CENAR</v>
      </c>
      <c r="B166" s="10">
        <v>0</v>
      </c>
      <c r="C166" s="10">
        <v>0</v>
      </c>
      <c r="D166" s="27" t="s">
        <v>136</v>
      </c>
      <c r="E166" s="28">
        <v>10.337392977198565</v>
      </c>
      <c r="F166" s="28">
        <v>10.988349545395703</v>
      </c>
      <c r="G166" s="28">
        <v>10.28622887480892</v>
      </c>
      <c r="H166" s="28">
        <v>10.435726985198066</v>
      </c>
      <c r="I166" s="28">
        <v>0</v>
      </c>
      <c r="J166" s="28">
        <v>0</v>
      </c>
      <c r="K166" s="28">
        <v>0</v>
      </c>
      <c r="L166" s="28">
        <v>0</v>
      </c>
      <c r="M166" s="12">
        <v>0</v>
      </c>
    </row>
    <row r="167" spans="1:13" x14ac:dyDescent="0.35">
      <c r="A167" s="10" t="str">
        <f>B3&amp;C141&amp;D167</f>
        <v>DISTRIBUCION VOLUMEN X CRITERIO (Consumiciones)Total Bebidas FriasCENA</v>
      </c>
      <c r="B167" s="10">
        <v>0</v>
      </c>
      <c r="C167" s="10">
        <v>0</v>
      </c>
      <c r="D167" s="12" t="s">
        <v>137</v>
      </c>
      <c r="E167" s="12">
        <v>16.271543498023579</v>
      </c>
      <c r="F167" s="12">
        <v>15.055935046609623</v>
      </c>
      <c r="G167" s="12">
        <v>14.142294762103205</v>
      </c>
      <c r="H167" s="12">
        <v>16.323942318477819</v>
      </c>
      <c r="I167" s="12">
        <v>0</v>
      </c>
      <c r="J167" s="12">
        <v>0</v>
      </c>
      <c r="K167" s="12">
        <v>0</v>
      </c>
      <c r="L167" s="12">
        <v>0</v>
      </c>
      <c r="M167" s="12">
        <v>0</v>
      </c>
    </row>
    <row r="168" spans="1:13" x14ac:dyDescent="0.35">
      <c r="A168" s="10" t="str">
        <f>B3&amp;C141&amp;D168</f>
        <v>DISTRIBUCION VOLUMEN X CRITERIO (Consumiciones)Total Bebidas FriasDESPUES DE LA CENA</v>
      </c>
      <c r="B168" s="10">
        <v>0</v>
      </c>
      <c r="C168" s="10">
        <v>0</v>
      </c>
      <c r="D168" s="27" t="s">
        <v>138</v>
      </c>
      <c r="E168" s="28">
        <v>4.674558112806686</v>
      </c>
      <c r="F168" s="28">
        <v>3.5729747346964151</v>
      </c>
      <c r="G168" s="28">
        <v>2.8403429148243511</v>
      </c>
      <c r="H168" s="28">
        <v>3.7612953170637784</v>
      </c>
      <c r="I168" s="28">
        <v>0</v>
      </c>
      <c r="J168" s="28">
        <v>0</v>
      </c>
      <c r="K168" s="28">
        <v>0</v>
      </c>
      <c r="L168" s="28">
        <v>0</v>
      </c>
      <c r="M168" s="12">
        <v>0</v>
      </c>
    </row>
    <row r="169" spans="1:13" x14ac:dyDescent="0.35">
      <c r="A169" s="10" t="str">
        <f>B3&amp;C141&amp;D169</f>
        <v>DISTRIBUCION VOLUMEN X CRITERIO (Consumiciones)Total Bebidas FriasDURANTE EL DIA</v>
      </c>
      <c r="B169" s="10">
        <v>0</v>
      </c>
      <c r="C169" s="10">
        <v>0</v>
      </c>
      <c r="D169" s="12" t="s">
        <v>139</v>
      </c>
      <c r="E169" s="12">
        <v>4.7907442857883238</v>
      </c>
      <c r="F169" s="12">
        <v>6.0293100882241566</v>
      </c>
      <c r="G169" s="12">
        <v>4.1263943665512528</v>
      </c>
      <c r="H169" s="12">
        <v>4.5653041775560688</v>
      </c>
      <c r="I169" s="12">
        <v>0</v>
      </c>
      <c r="J169" s="12">
        <v>0</v>
      </c>
      <c r="K169" s="12">
        <v>0</v>
      </c>
      <c r="L169" s="12">
        <v>0</v>
      </c>
      <c r="M169" s="12">
        <v>0</v>
      </c>
    </row>
    <row r="170" spans="1:13" x14ac:dyDescent="0.35">
      <c r="A170" s="10" t="str">
        <f>B3&amp;C141&amp;D170</f>
        <v>DISTRIBUCION VOLUMEN X CRITERIO (Consumiciones)Total Bebidas FriasCON AMIGOS</v>
      </c>
      <c r="B170" s="10">
        <v>0</v>
      </c>
      <c r="C170" s="10">
        <v>0</v>
      </c>
      <c r="D170" s="27" t="s">
        <v>140</v>
      </c>
      <c r="E170" s="28">
        <v>36.629593786802204</v>
      </c>
      <c r="F170" s="28">
        <v>35.101458722285123</v>
      </c>
      <c r="G170" s="28">
        <v>35.067502956245633</v>
      </c>
      <c r="H170" s="28">
        <v>35.54338523445594</v>
      </c>
      <c r="I170" s="28">
        <v>0</v>
      </c>
      <c r="J170" s="28">
        <v>0</v>
      </c>
      <c r="K170" s="28">
        <v>0</v>
      </c>
      <c r="L170" s="28">
        <v>0</v>
      </c>
      <c r="M170" s="12">
        <v>0</v>
      </c>
    </row>
    <row r="171" spans="1:13" x14ac:dyDescent="0.35">
      <c r="A171" s="10" t="str">
        <f>B3&amp;C141&amp;D171</f>
        <v>DISTRIBUCION VOLUMEN X CRITERIO (Consumiciones)Total Bebidas FriasCON CLIENTES</v>
      </c>
      <c r="B171" s="10">
        <v>0</v>
      </c>
      <c r="C171" s="10">
        <v>0</v>
      </c>
      <c r="D171" s="12" t="s">
        <v>141</v>
      </c>
      <c r="E171" s="12">
        <v>0.63691731305988653</v>
      </c>
      <c r="F171" s="12">
        <v>0.55557454431244724</v>
      </c>
      <c r="G171" s="12">
        <v>0.52773069593357902</v>
      </c>
      <c r="H171" s="12">
        <v>0.36429368221816139</v>
      </c>
      <c r="I171" s="12">
        <v>0</v>
      </c>
      <c r="J171" s="12">
        <v>0</v>
      </c>
      <c r="K171" s="12">
        <v>0</v>
      </c>
      <c r="L171" s="12">
        <v>0</v>
      </c>
      <c r="M171" s="12">
        <v>0</v>
      </c>
    </row>
    <row r="172" spans="1:13" x14ac:dyDescent="0.35">
      <c r="A172" s="10" t="str">
        <f>B3&amp;C141&amp;D172</f>
        <v>DISTRIBUCION VOLUMEN X CRITERIO (Consumiciones)Total Bebidas FriasCON COMPAÑEROS DE TRABAJO</v>
      </c>
      <c r="B172" s="10">
        <v>0</v>
      </c>
      <c r="C172" s="10">
        <v>0</v>
      </c>
      <c r="D172" s="27" t="s">
        <v>142</v>
      </c>
      <c r="E172" s="28">
        <v>5.0099986277351984</v>
      </c>
      <c r="F172" s="28">
        <v>4.4827592703185903</v>
      </c>
      <c r="G172" s="28">
        <v>4.4327319963915919</v>
      </c>
      <c r="H172" s="28">
        <v>4.1103405972529998</v>
      </c>
      <c r="I172" s="28">
        <v>0</v>
      </c>
      <c r="J172" s="28">
        <v>0</v>
      </c>
      <c r="K172" s="28">
        <v>0</v>
      </c>
      <c r="L172" s="28">
        <v>0</v>
      </c>
      <c r="M172" s="12">
        <v>0</v>
      </c>
    </row>
    <row r="173" spans="1:13" x14ac:dyDescent="0.35">
      <c r="A173" s="10" t="str">
        <f>B3&amp;C141&amp;D173</f>
        <v>DISTRIBUCION VOLUMEN X CRITERIO (Consumiciones)Total Bebidas FriasCON COMPAÑEROS DE CLASE</v>
      </c>
      <c r="B173" s="10">
        <v>0</v>
      </c>
      <c r="C173" s="10">
        <v>0</v>
      </c>
      <c r="D173" s="12" t="s">
        <v>143</v>
      </c>
      <c r="E173" s="12">
        <v>0.32163018539264865</v>
      </c>
      <c r="F173" s="12">
        <v>0.27713893319848026</v>
      </c>
      <c r="G173" s="12">
        <v>0.30514812168419464</v>
      </c>
      <c r="H173" s="12">
        <v>0.29664035251193016</v>
      </c>
      <c r="I173" s="12">
        <v>0</v>
      </c>
      <c r="J173" s="12">
        <v>0</v>
      </c>
      <c r="K173" s="12">
        <v>0</v>
      </c>
      <c r="L173" s="12">
        <v>0</v>
      </c>
      <c r="M173" s="12">
        <v>0</v>
      </c>
    </row>
    <row r="174" spans="1:13" x14ac:dyDescent="0.35">
      <c r="A174" s="10" t="str">
        <f>B3&amp;C141&amp;D174</f>
        <v>DISTRIBUCION VOLUMEN X CRITERIO (Consumiciones)Total Bebidas FriasCON FAMILIA</v>
      </c>
      <c r="B174" s="10">
        <v>0</v>
      </c>
      <c r="C174" s="10">
        <v>0</v>
      </c>
      <c r="D174" s="27" t="s">
        <v>144</v>
      </c>
      <c r="E174" s="28">
        <v>29.442299850615449</v>
      </c>
      <c r="F174" s="28">
        <v>28.900630818465363</v>
      </c>
      <c r="G174" s="28">
        <v>29.304056752181047</v>
      </c>
      <c r="H174" s="28">
        <v>30.21379735510066</v>
      </c>
      <c r="I174" s="28">
        <v>0</v>
      </c>
      <c r="J174" s="28">
        <v>0</v>
      </c>
      <c r="K174" s="28">
        <v>0</v>
      </c>
      <c r="L174" s="28">
        <v>0</v>
      </c>
      <c r="M174" s="12">
        <v>0</v>
      </c>
    </row>
    <row r="175" spans="1:13" x14ac:dyDescent="0.35">
      <c r="A175" s="10" t="str">
        <f>B3&amp;C141&amp;D175</f>
        <v>DISTRIBUCION VOLUMEN X CRITERIO (Consumiciones)Total Bebidas FriasCON LA PAREJA</v>
      </c>
      <c r="B175" s="10">
        <v>0</v>
      </c>
      <c r="C175" s="10">
        <v>0</v>
      </c>
      <c r="D175" s="12" t="s">
        <v>145</v>
      </c>
      <c r="E175" s="12">
        <v>15.261201315157724</v>
      </c>
      <c r="F175" s="12">
        <v>15.060983962694003</v>
      </c>
      <c r="G175" s="12">
        <v>16.582751672466355</v>
      </c>
      <c r="H175" s="12">
        <v>16.289624692086409</v>
      </c>
      <c r="I175" s="12">
        <v>0</v>
      </c>
      <c r="J175" s="12">
        <v>0</v>
      </c>
      <c r="K175" s="12">
        <v>0</v>
      </c>
      <c r="L175" s="12">
        <v>0</v>
      </c>
      <c r="M175" s="12">
        <v>0</v>
      </c>
    </row>
    <row r="176" spans="1:13" x14ac:dyDescent="0.35">
      <c r="A176" s="10" t="str">
        <f>B3&amp;C141&amp;D176</f>
        <v>DISTRIBUCION VOLUMEN X CRITERIO (Consumiciones)Total Bebidas FriasESTABA SOLO/A</v>
      </c>
      <c r="B176" s="10">
        <v>0</v>
      </c>
      <c r="C176" s="10">
        <v>0</v>
      </c>
      <c r="D176" s="27" t="s">
        <v>146</v>
      </c>
      <c r="E176" s="28">
        <v>11.834763672206684</v>
      </c>
      <c r="F176" s="28">
        <v>14.954754875931497</v>
      </c>
      <c r="G176" s="28">
        <v>13.262133660010964</v>
      </c>
      <c r="H176" s="28">
        <v>12.541765403628457</v>
      </c>
      <c r="I176" s="28">
        <v>0</v>
      </c>
      <c r="J176" s="28">
        <v>0</v>
      </c>
      <c r="K176" s="28">
        <v>0</v>
      </c>
      <c r="L176" s="28">
        <v>0</v>
      </c>
      <c r="M176" s="12">
        <v>0</v>
      </c>
    </row>
    <row r="177" spans="1:13" x14ac:dyDescent="0.35">
      <c r="A177" s="10" t="str">
        <f>B3&amp;C141&amp;D177</f>
        <v>DISTRIBUCION VOLUMEN X CRITERIO (Consumiciones)Total Bebidas FriasOTROS</v>
      </c>
      <c r="B177" s="10">
        <v>0</v>
      </c>
      <c r="C177" s="10">
        <v>0</v>
      </c>
      <c r="D177" s="12" t="s">
        <v>147</v>
      </c>
      <c r="E177" s="12">
        <v>0.86358628530526049</v>
      </c>
      <c r="F177" s="12">
        <v>0.66668299400723807</v>
      </c>
      <c r="G177" s="12">
        <v>0.51793979411187419</v>
      </c>
      <c r="H177" s="12">
        <v>0.64016372303189228</v>
      </c>
      <c r="I177" s="12">
        <v>0</v>
      </c>
      <c r="J177" s="12">
        <v>0</v>
      </c>
      <c r="K177" s="12">
        <v>0</v>
      </c>
      <c r="L177" s="12">
        <v>0</v>
      </c>
      <c r="M177" s="12">
        <v>0</v>
      </c>
    </row>
    <row r="178" spans="1:13" x14ac:dyDescent="0.35">
      <c r="A178" s="10" t="str">
        <f>B3&amp;C141&amp;D178</f>
        <v>DISTRIBUCION VOLUMEN X CRITERIO (Consumiciones)Total Bebidas FriasESTAR TRABAJANDO</v>
      </c>
      <c r="B178" s="10">
        <v>0</v>
      </c>
      <c r="C178" s="10">
        <v>0</v>
      </c>
      <c r="D178" s="27" t="s">
        <v>148</v>
      </c>
      <c r="E178" s="28">
        <v>6.7849644759431547</v>
      </c>
      <c r="F178" s="28">
        <v>7.7370090662492608</v>
      </c>
      <c r="G178" s="28">
        <v>6.649838868901262</v>
      </c>
      <c r="H178" s="28">
        <v>5.8644765093617224</v>
      </c>
      <c r="I178" s="28">
        <v>0</v>
      </c>
      <c r="J178" s="28">
        <v>0</v>
      </c>
      <c r="K178" s="28">
        <v>0</v>
      </c>
      <c r="L178" s="28">
        <v>0</v>
      </c>
      <c r="M178" s="12">
        <v>0</v>
      </c>
    </row>
    <row r="179" spans="1:13" x14ac:dyDescent="0.35">
      <c r="A179" s="10" t="str">
        <f>B3&amp;C141&amp;D179</f>
        <v>DISTRIBUCION VOLUMEN X CRITERIO (Consumiciones)Total Bebidas FriasCOMIDA DE NEGOCIOS</v>
      </c>
      <c r="B179" s="10">
        <v>0</v>
      </c>
      <c r="C179" s="10">
        <v>0</v>
      </c>
      <c r="D179" s="12" t="s">
        <v>149</v>
      </c>
      <c r="E179" s="12">
        <v>0.36855642632258134</v>
      </c>
      <c r="F179" s="12">
        <v>0.29908422458633738</v>
      </c>
      <c r="G179" s="12">
        <v>0.30638186475043294</v>
      </c>
      <c r="H179" s="12">
        <v>0.26327528203515754</v>
      </c>
      <c r="I179" s="12">
        <v>0</v>
      </c>
      <c r="J179" s="12">
        <v>0</v>
      </c>
      <c r="K179" s="12">
        <v>0</v>
      </c>
      <c r="L179" s="12">
        <v>0</v>
      </c>
      <c r="M179" s="12">
        <v>0</v>
      </c>
    </row>
    <row r="180" spans="1:13" x14ac:dyDescent="0.35">
      <c r="A180" s="10" t="str">
        <f>B3&amp;C141&amp;D180</f>
        <v>DISTRIBUCION VOLUMEN X CRITERIO (Consumiciones)Total Bebidas FriasPOR PLACER/RELAX</v>
      </c>
      <c r="B180" s="10">
        <v>0</v>
      </c>
      <c r="C180" s="10">
        <v>0</v>
      </c>
      <c r="D180" s="27" t="s">
        <v>150</v>
      </c>
      <c r="E180" s="28">
        <v>15.265635914353728</v>
      </c>
      <c r="F180" s="28">
        <v>15.680062890762825</v>
      </c>
      <c r="G180" s="28">
        <v>17.258721528913192</v>
      </c>
      <c r="H180" s="28">
        <v>16.909000218156063</v>
      </c>
      <c r="I180" s="28">
        <v>0</v>
      </c>
      <c r="J180" s="28">
        <v>0</v>
      </c>
      <c r="K180" s="28">
        <v>0</v>
      </c>
      <c r="L180" s="28">
        <v>0</v>
      </c>
      <c r="M180" s="12">
        <v>0</v>
      </c>
    </row>
    <row r="181" spans="1:13" x14ac:dyDescent="0.35">
      <c r="A181" s="10" t="str">
        <f>B3&amp;C141&amp;D181</f>
        <v>DISTRIBUCION VOLUMEN X CRITERIO (Consumiciones)Total Bebidas FriasTENER HAMBRE/SIN PLANIFICAR</v>
      </c>
      <c r="B181" s="10">
        <v>0</v>
      </c>
      <c r="C181" s="10">
        <v>0</v>
      </c>
      <c r="D181" s="12" t="s">
        <v>151</v>
      </c>
      <c r="E181" s="12">
        <v>27.69703000826944</v>
      </c>
      <c r="F181" s="12">
        <v>28.705214082385066</v>
      </c>
      <c r="G181" s="12">
        <v>29.561271876942829</v>
      </c>
      <c r="H181" s="12">
        <v>25.761117347646255</v>
      </c>
      <c r="I181" s="12">
        <v>0</v>
      </c>
      <c r="J181" s="12">
        <v>0</v>
      </c>
      <c r="K181" s="12">
        <v>0</v>
      </c>
      <c r="L181" s="12">
        <v>0</v>
      </c>
      <c r="M181" s="12">
        <v>0</v>
      </c>
    </row>
    <row r="182" spans="1:13" x14ac:dyDescent="0.35">
      <c r="A182" s="10" t="str">
        <f>B3&amp;C141&amp;D182</f>
        <v>DISTRIBUCION VOLUMEN X CRITERIO (Consumiciones)Total Bebidas FriasESTAR DE COMPRAS</v>
      </c>
      <c r="B182" s="10">
        <v>0</v>
      </c>
      <c r="C182" s="10">
        <v>0</v>
      </c>
      <c r="D182" s="27" t="s">
        <v>152</v>
      </c>
      <c r="E182" s="28">
        <v>2.5689269704141662</v>
      </c>
      <c r="F182" s="28">
        <v>3.5621421722019493</v>
      </c>
      <c r="G182" s="28">
        <v>2.5035315411829431</v>
      </c>
      <c r="H182" s="28">
        <v>2.2230676628243526</v>
      </c>
      <c r="I182" s="28">
        <v>0</v>
      </c>
      <c r="J182" s="28">
        <v>0</v>
      </c>
      <c r="K182" s="28">
        <v>0</v>
      </c>
      <c r="L182" s="28">
        <v>0</v>
      </c>
      <c r="M182" s="12">
        <v>0</v>
      </c>
    </row>
    <row r="183" spans="1:13" x14ac:dyDescent="0.35">
      <c r="A183" s="10" t="str">
        <f>B3&amp;C141&amp;D183</f>
        <v>DISTRIBUCION VOLUMEN X CRITERIO (Consumiciones)Total Bebidas FriasNO COCINAR EN CASA</v>
      </c>
      <c r="B183" s="10">
        <v>0</v>
      </c>
      <c r="C183" s="10">
        <v>0</v>
      </c>
      <c r="D183" s="12" t="s">
        <v>153</v>
      </c>
      <c r="E183" s="12">
        <v>3.4060231668286116</v>
      </c>
      <c r="F183" s="12">
        <v>3.4615944616943097</v>
      </c>
      <c r="G183" s="12">
        <v>3.4389427711454958</v>
      </c>
      <c r="H183" s="12">
        <v>3.2713561092970695</v>
      </c>
      <c r="I183" s="12">
        <v>0</v>
      </c>
      <c r="J183" s="12">
        <v>0</v>
      </c>
      <c r="K183" s="12">
        <v>0</v>
      </c>
      <c r="L183" s="12">
        <v>0</v>
      </c>
      <c r="M183" s="12">
        <v>0</v>
      </c>
    </row>
    <row r="184" spans="1:13" x14ac:dyDescent="0.35">
      <c r="A184" s="10" t="str">
        <f>B3&amp;C141&amp;D184</f>
        <v>DISTRIBUCION VOLUMEN X CRITERIO (Consumiciones)Total Bebidas FriasCELEBRACION/FIESTA/SALIR TOMAR</v>
      </c>
      <c r="B184" s="10">
        <v>0</v>
      </c>
      <c r="C184" s="10">
        <v>0</v>
      </c>
      <c r="D184" s="27" t="s">
        <v>154</v>
      </c>
      <c r="E184" s="28">
        <v>35.954723084460127</v>
      </c>
      <c r="F184" s="28">
        <v>32.995124135783549</v>
      </c>
      <c r="G184" s="28">
        <v>33.918096284170865</v>
      </c>
      <c r="H184" s="28">
        <v>38.335473676865831</v>
      </c>
      <c r="I184" s="28">
        <v>0</v>
      </c>
      <c r="J184" s="28">
        <v>0</v>
      </c>
      <c r="K184" s="28">
        <v>0</v>
      </c>
      <c r="L184" s="28">
        <v>0</v>
      </c>
      <c r="M184" s="12">
        <v>0</v>
      </c>
    </row>
    <row r="185" spans="1:13" x14ac:dyDescent="0.35">
      <c r="A185" s="10" t="str">
        <f>B3&amp;C141&amp;D185</f>
        <v>DISTRIBUCION VOLUMEN X CRITERIO (Consumiciones)Total Bebidas FriasVIENDO DEPORTES</v>
      </c>
      <c r="B185" s="10">
        <v>0</v>
      </c>
      <c r="C185" s="10">
        <v>0</v>
      </c>
      <c r="D185" s="12" t="s">
        <v>155</v>
      </c>
      <c r="E185" s="12">
        <v>2.2384768056283066</v>
      </c>
      <c r="F185" s="12">
        <v>1.8979322320272984</v>
      </c>
      <c r="G185" s="12">
        <v>1.7726755884209928</v>
      </c>
      <c r="H185" s="12">
        <v>2.6302290108698245</v>
      </c>
      <c r="I185" s="12">
        <v>0</v>
      </c>
      <c r="J185" s="12">
        <v>0</v>
      </c>
      <c r="K185" s="12">
        <v>0</v>
      </c>
      <c r="L185" s="12">
        <v>0</v>
      </c>
      <c r="M185" s="12">
        <v>0</v>
      </c>
    </row>
    <row r="186" spans="1:13" x14ac:dyDescent="0.35">
      <c r="A186" s="10" t="str">
        <f>B3&amp;C141&amp;D186</f>
        <v>DISTRIBUCION VOLUMEN X CRITERIO (Consumiciones)Total Bebidas FriasOTROS MOTIVOS</v>
      </c>
      <c r="B186" s="10">
        <v>0</v>
      </c>
      <c r="C186" s="10">
        <v>0</v>
      </c>
      <c r="D186" s="27" t="s">
        <v>156</v>
      </c>
      <c r="E186" s="28">
        <v>5.7156719485280094</v>
      </c>
      <c r="F186" s="28">
        <v>5.6618318899336293</v>
      </c>
      <c r="G186" s="28">
        <v>4.5905466854757693</v>
      </c>
      <c r="H186" s="28">
        <v>4.741995129908843</v>
      </c>
      <c r="I186" s="28">
        <v>0</v>
      </c>
      <c r="J186" s="28">
        <v>0</v>
      </c>
      <c r="K186" s="28">
        <v>0</v>
      </c>
      <c r="L186" s="28">
        <v>0</v>
      </c>
      <c r="M186" s="12">
        <v>0</v>
      </c>
    </row>
    <row r="187" spans="1:13" x14ac:dyDescent="0.35">
      <c r="A187" s="10" t="str">
        <f>B3&amp;C187&amp;D187</f>
        <v>DISTRIBUCION VOLUMEN X CRITERIO (Consumiciones)Total Bebidas CalientesT.ESPAÑA</v>
      </c>
      <c r="B187" s="10">
        <v>0</v>
      </c>
      <c r="C187" s="10" t="s">
        <v>160</v>
      </c>
      <c r="D187" s="12" t="s">
        <v>36</v>
      </c>
      <c r="E187" s="12">
        <v>100</v>
      </c>
      <c r="F187" s="12">
        <v>100</v>
      </c>
      <c r="G187" s="12">
        <v>100</v>
      </c>
      <c r="H187" s="12">
        <v>100</v>
      </c>
      <c r="I187" s="12">
        <v>0</v>
      </c>
      <c r="J187" s="12">
        <v>0</v>
      </c>
      <c r="K187" s="12">
        <v>0</v>
      </c>
      <c r="L187" s="12">
        <v>0</v>
      </c>
      <c r="M187" s="12">
        <v>0</v>
      </c>
    </row>
    <row r="188" spans="1:13" x14ac:dyDescent="0.35">
      <c r="A188" s="10" t="str">
        <f>B3&amp;C187&amp;D188</f>
        <v>DISTRIBUCION VOLUMEN X CRITERIO (Consumiciones)Total Bebidas CalientesHiper+Super+Discount+G.A</v>
      </c>
      <c r="B188" s="10">
        <v>0</v>
      </c>
      <c r="C188" s="10">
        <v>0</v>
      </c>
      <c r="D188" s="27" t="s">
        <v>23</v>
      </c>
      <c r="E188" s="28">
        <v>0.90936116670512035</v>
      </c>
      <c r="F188" s="28">
        <v>1.2707808481243699</v>
      </c>
      <c r="G188" s="28">
        <v>1.024172589291092</v>
      </c>
      <c r="H188" s="28">
        <v>0.80460703816697243</v>
      </c>
      <c r="I188" s="28">
        <v>0</v>
      </c>
      <c r="J188" s="28">
        <v>0</v>
      </c>
      <c r="K188" s="28">
        <v>0</v>
      </c>
      <c r="L188" s="28">
        <v>0</v>
      </c>
      <c r="M188" s="12">
        <v>0</v>
      </c>
    </row>
    <row r="189" spans="1:13" x14ac:dyDescent="0.35">
      <c r="A189" s="10" t="str">
        <f>B3&amp;C187&amp;D189</f>
        <v>DISTRIBUCION VOLUMEN X CRITERIO (Consumiciones)Total Bebidas CalientesRestaurantes</v>
      </c>
      <c r="B189" s="10">
        <v>0</v>
      </c>
      <c r="C189" s="10">
        <v>0</v>
      </c>
      <c r="D189" s="12" t="s">
        <v>24</v>
      </c>
      <c r="E189" s="12">
        <v>6.2157256225485726</v>
      </c>
      <c r="F189" s="12">
        <v>5.0520704522641759</v>
      </c>
      <c r="G189" s="12">
        <v>5.5171768656266948</v>
      </c>
      <c r="H189" s="12">
        <v>5.6556785259298827</v>
      </c>
      <c r="I189" s="12">
        <v>0</v>
      </c>
      <c r="J189" s="12">
        <v>0</v>
      </c>
      <c r="K189" s="12">
        <v>0</v>
      </c>
      <c r="L189" s="12">
        <v>0</v>
      </c>
      <c r="M189" s="12">
        <v>0</v>
      </c>
    </row>
    <row r="190" spans="1:13" x14ac:dyDescent="0.35">
      <c r="A190" s="10" t="str">
        <f>B3&amp;C187&amp;D190</f>
        <v>DISTRIBUCION VOLUMEN X CRITERIO (Consumiciones)Total Bebidas CalientesRestaurantes Fast Food</v>
      </c>
      <c r="B190" s="10">
        <v>0</v>
      </c>
      <c r="C190" s="10">
        <v>0</v>
      </c>
      <c r="D190" s="27" t="s">
        <v>25</v>
      </c>
      <c r="E190" s="28">
        <v>1.6317393800537636</v>
      </c>
      <c r="F190" s="28">
        <v>1.1841146353838348</v>
      </c>
      <c r="G190" s="28">
        <v>1.0738134674456423</v>
      </c>
      <c r="H190" s="28">
        <v>1.1142505347302591</v>
      </c>
      <c r="I190" s="28">
        <v>0</v>
      </c>
      <c r="J190" s="28">
        <v>0</v>
      </c>
      <c r="K190" s="28">
        <v>0</v>
      </c>
      <c r="L190" s="28">
        <v>0</v>
      </c>
      <c r="M190" s="12">
        <v>0</v>
      </c>
    </row>
    <row r="191" spans="1:13" x14ac:dyDescent="0.35">
      <c r="A191" s="10" t="str">
        <f>B3&amp;C187&amp;D191</f>
        <v>DISTRIBUCION VOLUMEN X CRITERIO (Consumiciones)Total Bebidas CalientesBares/Cafeterias/Cervecerias</v>
      </c>
      <c r="B191" s="10">
        <v>0</v>
      </c>
      <c r="C191" s="10">
        <v>0</v>
      </c>
      <c r="D191" s="12" t="s">
        <v>26</v>
      </c>
      <c r="E191" s="12">
        <v>68.318220109351785</v>
      </c>
      <c r="F191" s="12">
        <v>68.366239317177957</v>
      </c>
      <c r="G191" s="12">
        <v>71.295097271577418</v>
      </c>
      <c r="H191" s="12">
        <v>72.314060756169411</v>
      </c>
      <c r="I191" s="12">
        <v>0</v>
      </c>
      <c r="J191" s="12">
        <v>0</v>
      </c>
      <c r="K191" s="12">
        <v>0</v>
      </c>
      <c r="L191" s="12">
        <v>0</v>
      </c>
      <c r="M191" s="12">
        <v>0</v>
      </c>
    </row>
    <row r="192" spans="1:13" x14ac:dyDescent="0.35">
      <c r="A192" s="10" t="str">
        <f>B3&amp;C187&amp;D192</f>
        <v>DISTRIBUCION VOLUMEN X CRITERIO (Consumiciones)Total Bebidas CalientesPanaderias/Pastelerias</v>
      </c>
      <c r="B192" s="10">
        <v>0</v>
      </c>
      <c r="C192" s="10">
        <v>0</v>
      </c>
      <c r="D192" s="27" t="s">
        <v>27</v>
      </c>
      <c r="E192" s="28">
        <v>5.5329182115243247</v>
      </c>
      <c r="F192" s="28">
        <v>4.6114956060682601</v>
      </c>
      <c r="G192" s="28">
        <v>3.6306450641450341</v>
      </c>
      <c r="H192" s="28">
        <v>3.4329387437768921</v>
      </c>
      <c r="I192" s="28">
        <v>0</v>
      </c>
      <c r="J192" s="28">
        <v>0</v>
      </c>
      <c r="K192" s="28">
        <v>0</v>
      </c>
      <c r="L192" s="28">
        <v>0</v>
      </c>
      <c r="M192" s="12">
        <v>0</v>
      </c>
    </row>
    <row r="193" spans="1:13" x14ac:dyDescent="0.35">
      <c r="A193" s="10" t="str">
        <f>B3&amp;C187&amp;D193</f>
        <v>DISTRIBUCION VOLUMEN X CRITERIO (Consumiciones)Total Bebidas CalientesTda.Alimentacion/Delicatesen</v>
      </c>
      <c r="B193" s="10">
        <v>0</v>
      </c>
      <c r="C193" s="10">
        <v>0</v>
      </c>
      <c r="D193" s="12" t="s">
        <v>122</v>
      </c>
      <c r="E193" s="12">
        <v>6.2665597115431043E-2</v>
      </c>
      <c r="F193" s="12">
        <v>0.12552706314917841</v>
      </c>
      <c r="G193" s="12">
        <v>0.4196771667770885</v>
      </c>
      <c r="H193" s="12">
        <v>0.41502928123859673</v>
      </c>
      <c r="I193" s="12">
        <v>0</v>
      </c>
      <c r="J193" s="12">
        <v>0</v>
      </c>
      <c r="K193" s="12">
        <v>0</v>
      </c>
      <c r="L193" s="12">
        <v>0</v>
      </c>
      <c r="M193" s="12">
        <v>0</v>
      </c>
    </row>
    <row r="194" spans="1:13" x14ac:dyDescent="0.35">
      <c r="A194" s="10" t="str">
        <f>B3&amp;C187&amp;D194</f>
        <v>DISTRIBUCION VOLUMEN X CRITERIO (Consumiciones)Total Bebidas CalientesCanal Conveniencia/24h</v>
      </c>
      <c r="B194" s="10">
        <v>0</v>
      </c>
      <c r="C194" s="10">
        <v>0</v>
      </c>
      <c r="D194" s="27" t="s">
        <v>123</v>
      </c>
      <c r="E194" s="28">
        <v>0.15457941417924462</v>
      </c>
      <c r="F194" s="28">
        <v>0.33665147478403729</v>
      </c>
      <c r="G194" s="28">
        <v>0.25922894205866409</v>
      </c>
      <c r="H194" s="28">
        <v>0.21857304731873764</v>
      </c>
      <c r="I194" s="28">
        <v>0</v>
      </c>
      <c r="J194" s="28">
        <v>0</v>
      </c>
      <c r="K194" s="28">
        <v>0</v>
      </c>
      <c r="L194" s="28">
        <v>0</v>
      </c>
      <c r="M194" s="12">
        <v>0</v>
      </c>
    </row>
    <row r="195" spans="1:13" x14ac:dyDescent="0.35">
      <c r="A195" s="10" t="str">
        <f>B3&amp;C187&amp;D195</f>
        <v>DISTRIBUCION VOLUMEN X CRITERIO (Consumiciones)Total Bebidas CalientesHoteles</v>
      </c>
      <c r="B195" s="10">
        <v>0</v>
      </c>
      <c r="C195" s="10">
        <v>0</v>
      </c>
      <c r="D195" s="12" t="s">
        <v>29</v>
      </c>
      <c r="E195" s="12">
        <v>0.63226896888464401</v>
      </c>
      <c r="F195" s="12">
        <v>0.36241214882041434</v>
      </c>
      <c r="G195" s="12">
        <v>0.36383142353791487</v>
      </c>
      <c r="H195" s="12">
        <v>0.4070550962443335</v>
      </c>
      <c r="I195" s="12">
        <v>0</v>
      </c>
      <c r="J195" s="12">
        <v>0</v>
      </c>
      <c r="K195" s="12">
        <v>0</v>
      </c>
      <c r="L195" s="12">
        <v>0</v>
      </c>
      <c r="M195" s="12">
        <v>0</v>
      </c>
    </row>
    <row r="196" spans="1:13" x14ac:dyDescent="0.35">
      <c r="A196" s="10" t="str">
        <f>B3&amp;C187&amp;D196</f>
        <v>DISTRIBUCION VOLUMEN X CRITERIO (Consumiciones)Total Bebidas CalientesEstaciones de servicio</v>
      </c>
      <c r="B196" s="10">
        <v>0</v>
      </c>
      <c r="C196" s="10">
        <v>0</v>
      </c>
      <c r="D196" s="27" t="s">
        <v>30</v>
      </c>
      <c r="E196" s="28">
        <v>2.2748442622511011</v>
      </c>
      <c r="F196" s="28">
        <v>2.8101492025908934</v>
      </c>
      <c r="G196" s="28">
        <v>2.4418832439920499</v>
      </c>
      <c r="H196" s="28">
        <v>2.0336839162669675</v>
      </c>
      <c r="I196" s="28">
        <v>0</v>
      </c>
      <c r="J196" s="28">
        <v>0</v>
      </c>
      <c r="K196" s="28">
        <v>0</v>
      </c>
      <c r="L196" s="28">
        <v>0</v>
      </c>
      <c r="M196" s="12">
        <v>0</v>
      </c>
    </row>
    <row r="197" spans="1:13" x14ac:dyDescent="0.35">
      <c r="A197" s="10" t="str">
        <f>B3&amp;C187&amp;D197</f>
        <v>DISTRIBUCION VOLUMEN X CRITERIO (Consumiciones)Total Bebidas CalientesMaquinas dispensadoras</v>
      </c>
      <c r="B197" s="10">
        <v>0</v>
      </c>
      <c r="C197" s="10">
        <v>0</v>
      </c>
      <c r="D197" s="12" t="s">
        <v>31</v>
      </c>
      <c r="E197" s="12">
        <v>7.8820283198566292</v>
      </c>
      <c r="F197" s="12">
        <v>10.103706014008745</v>
      </c>
      <c r="G197" s="12">
        <v>8.9736342829609104</v>
      </c>
      <c r="H197" s="12">
        <v>8.7941414760760228</v>
      </c>
      <c r="I197" s="12">
        <v>0</v>
      </c>
      <c r="J197" s="12">
        <v>0</v>
      </c>
      <c r="K197" s="12">
        <v>0</v>
      </c>
      <c r="L197" s="12">
        <v>0</v>
      </c>
      <c r="M197" s="12">
        <v>0</v>
      </c>
    </row>
    <row r="198" spans="1:13" x14ac:dyDescent="0.35">
      <c r="A198" s="10" t="str">
        <f>B3&amp;C187&amp;D198</f>
        <v>DISTRIBUCION VOLUMEN X CRITERIO (Consumiciones)Total Bebidas CalientesServicio en la empresa</v>
      </c>
      <c r="B198" s="10">
        <v>0</v>
      </c>
      <c r="C198" s="10">
        <v>0</v>
      </c>
      <c r="D198" s="27" t="s">
        <v>32</v>
      </c>
      <c r="E198" s="28">
        <v>3.2234119042125657</v>
      </c>
      <c r="F198" s="28">
        <v>3.1830950587212019</v>
      </c>
      <c r="G198" s="28">
        <v>2.9621393724025777</v>
      </c>
      <c r="H198" s="28">
        <v>2.6359946907527054</v>
      </c>
      <c r="I198" s="28">
        <v>0</v>
      </c>
      <c r="J198" s="28">
        <v>0</v>
      </c>
      <c r="K198" s="28">
        <v>0</v>
      </c>
      <c r="L198" s="28">
        <v>0</v>
      </c>
      <c r="M198" s="12">
        <v>0</v>
      </c>
    </row>
    <row r="199" spans="1:13" x14ac:dyDescent="0.35">
      <c r="A199" s="10" t="str">
        <f>B3&amp;C187&amp;D199</f>
        <v>DISTRIBUCION VOLUMEN X CRITERIO (Consumiciones)Total Bebidas CalientesResto de canales</v>
      </c>
      <c r="B199" s="10">
        <v>0</v>
      </c>
      <c r="C199" s="10">
        <v>0</v>
      </c>
      <c r="D199" s="12" t="s">
        <v>33</v>
      </c>
      <c r="E199" s="12">
        <v>3.1622274924746874</v>
      </c>
      <c r="F199" s="12">
        <v>2.5937468014680847</v>
      </c>
      <c r="G199" s="12">
        <v>2.0387019665120758</v>
      </c>
      <c r="H199" s="12">
        <v>2.1739824120513651</v>
      </c>
      <c r="I199" s="12">
        <v>0</v>
      </c>
      <c r="J199" s="12">
        <v>0</v>
      </c>
      <c r="K199" s="12">
        <v>0</v>
      </c>
      <c r="L199" s="12">
        <v>0</v>
      </c>
      <c r="M199" s="12">
        <v>0</v>
      </c>
    </row>
    <row r="200" spans="1:13" x14ac:dyDescent="0.35">
      <c r="A200" s="10" t="str">
        <f>B3&amp;C187&amp;D200</f>
        <v>DISTRIBUCION VOLUMEN X CRITERIO (Consumiciones)Total Bebidas CalientesEN LA CALLE</v>
      </c>
      <c r="B200" s="10">
        <v>0</v>
      </c>
      <c r="C200" s="10">
        <v>0</v>
      </c>
      <c r="D200" s="27" t="s">
        <v>124</v>
      </c>
      <c r="E200" s="28">
        <v>1.7967511039807698</v>
      </c>
      <c r="F200" s="28">
        <v>4.022750924142354</v>
      </c>
      <c r="G200" s="28">
        <v>3.805385321929772</v>
      </c>
      <c r="H200" s="28">
        <v>1.3312236947211258</v>
      </c>
      <c r="I200" s="28">
        <v>0</v>
      </c>
      <c r="J200" s="28">
        <v>0</v>
      </c>
      <c r="K200" s="28">
        <v>0</v>
      </c>
      <c r="L200" s="28">
        <v>0</v>
      </c>
      <c r="M200" s="12">
        <v>0</v>
      </c>
    </row>
    <row r="201" spans="1:13" x14ac:dyDescent="0.35">
      <c r="A201" s="10" t="str">
        <f>B3&amp;C187&amp;D201</f>
        <v>DISTRIBUCION VOLUMEN X CRITERIO (Consumiciones)Total Bebidas CalientesEN CASA DE OTROS</v>
      </c>
      <c r="B201" s="10">
        <v>0</v>
      </c>
      <c r="C201" s="10">
        <v>0</v>
      </c>
      <c r="D201" s="12" t="s">
        <v>125</v>
      </c>
      <c r="E201" s="12">
        <v>0.26385647445149729</v>
      </c>
      <c r="F201" s="12">
        <v>0.5987818672617492</v>
      </c>
      <c r="G201" s="12">
        <v>0.60672506474733479</v>
      </c>
      <c r="H201" s="12">
        <v>0.44491335840477891</v>
      </c>
      <c r="I201" s="12">
        <v>0</v>
      </c>
      <c r="J201" s="12">
        <v>0</v>
      </c>
      <c r="K201" s="12">
        <v>0</v>
      </c>
      <c r="L201" s="12">
        <v>0</v>
      </c>
      <c r="M201" s="12">
        <v>0</v>
      </c>
    </row>
    <row r="202" spans="1:13" x14ac:dyDescent="0.35">
      <c r="A202" s="10" t="str">
        <f>B3&amp;C187&amp;D202</f>
        <v>DISTRIBUCION VOLUMEN X CRITERIO (Consumiciones)Total Bebidas CalientesEN EL ESTABLECIMIENTO</v>
      </c>
      <c r="B202" s="10">
        <v>0</v>
      </c>
      <c r="C202" s="10">
        <v>0</v>
      </c>
      <c r="D202" s="27" t="s">
        <v>126</v>
      </c>
      <c r="E202" s="28">
        <v>84.882653417108884</v>
      </c>
      <c r="F202" s="28">
        <v>79.648617245825164</v>
      </c>
      <c r="G202" s="28">
        <v>78.968484611214834</v>
      </c>
      <c r="H202" s="28">
        <v>82.252788172840752</v>
      </c>
      <c r="I202" s="28">
        <v>0</v>
      </c>
      <c r="J202" s="28">
        <v>0</v>
      </c>
      <c r="K202" s="28">
        <v>0</v>
      </c>
      <c r="L202" s="28">
        <v>0</v>
      </c>
      <c r="M202" s="12">
        <v>0</v>
      </c>
    </row>
    <row r="203" spans="1:13" x14ac:dyDescent="0.35">
      <c r="A203" s="10" t="str">
        <f>B3&amp;C187&amp;D203</f>
        <v>DISTRIBUCION VOLUMEN X CRITERIO (Consumiciones)Total Bebidas CalientesEN EL TRABAJO</v>
      </c>
      <c r="B203" s="10">
        <v>0</v>
      </c>
      <c r="C203" s="10">
        <v>0</v>
      </c>
      <c r="D203" s="12" t="s">
        <v>127</v>
      </c>
      <c r="E203" s="12">
        <v>11.412894173449732</v>
      </c>
      <c r="F203" s="12">
        <v>13.72368637804286</v>
      </c>
      <c r="G203" s="12">
        <v>14.845114587725112</v>
      </c>
      <c r="H203" s="12">
        <v>14.287284765291295</v>
      </c>
      <c r="I203" s="12">
        <v>0</v>
      </c>
      <c r="J203" s="12">
        <v>0</v>
      </c>
      <c r="K203" s="12">
        <v>0</v>
      </c>
      <c r="L203" s="12">
        <v>0</v>
      </c>
      <c r="M203" s="12">
        <v>0</v>
      </c>
    </row>
    <row r="204" spans="1:13" x14ac:dyDescent="0.35">
      <c r="A204" s="10" t="str">
        <f>B3&amp;C187&amp;D204</f>
        <v>DISTRIBUCION VOLUMEN X CRITERIO (Consumiciones)Total Bebidas CalientesEN COLEGIO/INSTITUTO/UNIV.</v>
      </c>
      <c r="B204" s="10">
        <v>0</v>
      </c>
      <c r="C204" s="10">
        <v>0</v>
      </c>
      <c r="D204" s="27" t="s">
        <v>128</v>
      </c>
      <c r="E204" s="28">
        <v>0.4373234033191859</v>
      </c>
      <c r="F204" s="28">
        <v>0.31845754436212764</v>
      </c>
      <c r="G204" s="28">
        <v>0.33535099078479791</v>
      </c>
      <c r="H204" s="28">
        <v>0.34662986565413495</v>
      </c>
      <c r="I204" s="28">
        <v>0</v>
      </c>
      <c r="J204" s="28">
        <v>0</v>
      </c>
      <c r="K204" s="28">
        <v>0</v>
      </c>
      <c r="L204" s="28">
        <v>0</v>
      </c>
      <c r="M204" s="12">
        <v>0</v>
      </c>
    </row>
    <row r="205" spans="1:13" x14ac:dyDescent="0.35">
      <c r="A205" s="10" t="str">
        <f>B3&amp;C187&amp;D205</f>
        <v>DISTRIBUCION VOLUMEN X CRITERIO (Consumiciones)Total Bebidas CalientesEN MI CASA</v>
      </c>
      <c r="B205" s="10">
        <v>0</v>
      </c>
      <c r="C205" s="10">
        <v>0</v>
      </c>
      <c r="D205" s="12" t="s">
        <v>129</v>
      </c>
      <c r="E205" s="12">
        <v>0.3539539413320742</v>
      </c>
      <c r="F205" s="12">
        <v>0.64165811894475355</v>
      </c>
      <c r="G205" s="12">
        <v>0.52483963741492501</v>
      </c>
      <c r="H205" s="12">
        <v>0.30648554716758342</v>
      </c>
      <c r="I205" s="12">
        <v>0</v>
      </c>
      <c r="J205" s="12">
        <v>0</v>
      </c>
      <c r="K205" s="12">
        <v>0</v>
      </c>
      <c r="L205" s="12">
        <v>0</v>
      </c>
      <c r="M205" s="12">
        <v>0</v>
      </c>
    </row>
    <row r="206" spans="1:13" x14ac:dyDescent="0.35">
      <c r="A206" s="10" t="str">
        <f>B3&amp;C187&amp;D206</f>
        <v>DISTRIBUCION VOLUMEN X CRITERIO (Consumiciones)Total Bebidas CalientesEN M.TRANSP.(AVION,TREN,AUTOC,E</v>
      </c>
      <c r="B206" s="10">
        <v>0</v>
      </c>
      <c r="C206" s="10">
        <v>0</v>
      </c>
      <c r="D206" s="27" t="s">
        <v>130</v>
      </c>
      <c r="E206" s="28">
        <v>0.15004716399010576</v>
      </c>
      <c r="F206" s="28">
        <v>0.13443098529059691</v>
      </c>
      <c r="G206" s="28">
        <v>0.23987445792928988</v>
      </c>
      <c r="H206" s="28">
        <v>0.17278683557053423</v>
      </c>
      <c r="I206" s="28">
        <v>0</v>
      </c>
      <c r="J206" s="28">
        <v>0</v>
      </c>
      <c r="K206" s="28">
        <v>0</v>
      </c>
      <c r="L206" s="28">
        <v>0</v>
      </c>
      <c r="M206" s="12">
        <v>0</v>
      </c>
    </row>
    <row r="207" spans="1:13" x14ac:dyDescent="0.35">
      <c r="A207" s="10" t="str">
        <f>B3&amp;C187&amp;D207</f>
        <v>DISTRIBUCION VOLUMEN X CRITERIO (Consumiciones)Total Bebidas CalientesEN OTRO LUGAR</v>
      </c>
      <c r="B207" s="10">
        <v>0</v>
      </c>
      <c r="C207" s="10">
        <v>0</v>
      </c>
      <c r="D207" s="12" t="s">
        <v>131</v>
      </c>
      <c r="E207" s="12">
        <v>0.70252829034560094</v>
      </c>
      <c r="F207" s="12">
        <v>0.91161223579851824</v>
      </c>
      <c r="G207" s="12">
        <v>0.67423997169186289</v>
      </c>
      <c r="H207" s="12">
        <v>0.85786666989128979</v>
      </c>
      <c r="I207" s="12">
        <v>0</v>
      </c>
      <c r="J207" s="12">
        <v>0</v>
      </c>
      <c r="K207" s="12">
        <v>0</v>
      </c>
      <c r="L207" s="12">
        <v>0</v>
      </c>
      <c r="M207" s="12">
        <v>0</v>
      </c>
    </row>
    <row r="208" spans="1:13" x14ac:dyDescent="0.35">
      <c r="A208" s="10" t="str">
        <f>B3&amp;C187&amp;D208</f>
        <v>DISTRIBUCION VOLUMEN X CRITERIO (Consumiciones)Total Bebidas CalientesDESAYUNO</v>
      </c>
      <c r="B208" s="10">
        <v>0</v>
      </c>
      <c r="C208" s="10">
        <v>0</v>
      </c>
      <c r="D208" s="27" t="s">
        <v>132</v>
      </c>
      <c r="E208" s="28">
        <v>56.721753920942639</v>
      </c>
      <c r="F208" s="28">
        <v>58.891336673351091</v>
      </c>
      <c r="G208" s="28">
        <v>60.288087996145279</v>
      </c>
      <c r="H208" s="28">
        <v>58.450302984175394</v>
      </c>
      <c r="I208" s="28">
        <v>0</v>
      </c>
      <c r="J208" s="28">
        <v>0</v>
      </c>
      <c r="K208" s="28">
        <v>0</v>
      </c>
      <c r="L208" s="28">
        <v>0</v>
      </c>
      <c r="M208" s="12">
        <v>0</v>
      </c>
    </row>
    <row r="209" spans="1:13" x14ac:dyDescent="0.35">
      <c r="A209" s="10" t="str">
        <f>B3&amp;C187&amp;D209</f>
        <v>DISTRIBUCION VOLUMEN X CRITERIO (Consumiciones)Total Bebidas CalientesAPERITIVO/ANTES DE COMER</v>
      </c>
      <c r="B209" s="10">
        <v>0</v>
      </c>
      <c r="C209" s="10">
        <v>0</v>
      </c>
      <c r="D209" s="12" t="s">
        <v>133</v>
      </c>
      <c r="E209" s="12">
        <v>8.7561315869958296</v>
      </c>
      <c r="F209" s="12">
        <v>8.8833900374928341</v>
      </c>
      <c r="G209" s="12">
        <v>9.2952252604950907</v>
      </c>
      <c r="H209" s="12">
        <v>9.5443393991815615</v>
      </c>
      <c r="I209" s="12">
        <v>0</v>
      </c>
      <c r="J209" s="12">
        <v>0</v>
      </c>
      <c r="K209" s="12">
        <v>0</v>
      </c>
      <c r="L209" s="12">
        <v>0</v>
      </c>
      <c r="M209" s="12">
        <v>0</v>
      </c>
    </row>
    <row r="210" spans="1:13" x14ac:dyDescent="0.35">
      <c r="A210" s="10" t="str">
        <f>B3&amp;C187&amp;D210</f>
        <v>DISTRIBUCION VOLUMEN X CRITERIO (Consumiciones)Total Bebidas CalientesCOMIDA</v>
      </c>
      <c r="B210" s="10">
        <v>0</v>
      </c>
      <c r="C210" s="10">
        <v>0</v>
      </c>
      <c r="D210" s="27" t="s">
        <v>134</v>
      </c>
      <c r="E210" s="28">
        <v>9.5631053114486697</v>
      </c>
      <c r="F210" s="28">
        <v>8.3396934241478462</v>
      </c>
      <c r="G210" s="28">
        <v>9.465469342889838</v>
      </c>
      <c r="H210" s="28">
        <v>9.1776677296068065</v>
      </c>
      <c r="I210" s="28">
        <v>0</v>
      </c>
      <c r="J210" s="28">
        <v>0</v>
      </c>
      <c r="K210" s="28">
        <v>0</v>
      </c>
      <c r="L210" s="28">
        <v>0</v>
      </c>
      <c r="M210" s="12">
        <v>0</v>
      </c>
    </row>
    <row r="211" spans="1:13" x14ac:dyDescent="0.35">
      <c r="A211" s="10" t="str">
        <f>B3&amp;C187&amp;D211</f>
        <v>DISTRIBUCION VOLUMEN X CRITERIO (Consumiciones)Total Bebidas CalientesTARDE/MERIENDA</v>
      </c>
      <c r="B211" s="10">
        <v>0</v>
      </c>
      <c r="C211" s="10">
        <v>0</v>
      </c>
      <c r="D211" s="12" t="s">
        <v>135</v>
      </c>
      <c r="E211" s="12">
        <v>16.88133346926292</v>
      </c>
      <c r="F211" s="12">
        <v>16.235605233621868</v>
      </c>
      <c r="G211" s="12">
        <v>14.354593296392219</v>
      </c>
      <c r="H211" s="12">
        <v>15.651602697017958</v>
      </c>
      <c r="I211" s="12">
        <v>0</v>
      </c>
      <c r="J211" s="12">
        <v>0</v>
      </c>
      <c r="K211" s="12">
        <v>0</v>
      </c>
      <c r="L211" s="12">
        <v>0</v>
      </c>
      <c r="M211" s="12">
        <v>0</v>
      </c>
    </row>
    <row r="212" spans="1:13" x14ac:dyDescent="0.35">
      <c r="A212" s="10" t="str">
        <f>B3&amp;C187&amp;D212</f>
        <v>DISTRIBUCION VOLUMEN X CRITERIO (Consumiciones)Total Bebidas CalientesANTES DE CENAR</v>
      </c>
      <c r="B212" s="10">
        <v>0</v>
      </c>
      <c r="C212" s="10">
        <v>0</v>
      </c>
      <c r="D212" s="27" t="s">
        <v>136</v>
      </c>
      <c r="E212" s="28">
        <v>1.2005794892982278</v>
      </c>
      <c r="F212" s="28">
        <v>1.2829134150546797</v>
      </c>
      <c r="G212" s="28">
        <v>1.0791972836234416</v>
      </c>
      <c r="H212" s="28">
        <v>1.2086685696685775</v>
      </c>
      <c r="I212" s="28">
        <v>0</v>
      </c>
      <c r="J212" s="28">
        <v>0</v>
      </c>
      <c r="K212" s="28">
        <v>0</v>
      </c>
      <c r="L212" s="28">
        <v>0</v>
      </c>
      <c r="M212" s="12">
        <v>0</v>
      </c>
    </row>
    <row r="213" spans="1:13" x14ac:dyDescent="0.35">
      <c r="A213" s="10" t="str">
        <f>B3&amp;C187&amp;D213</f>
        <v>DISTRIBUCION VOLUMEN X CRITERIO (Consumiciones)Total Bebidas CalientesCENA</v>
      </c>
      <c r="B213" s="10">
        <v>0</v>
      </c>
      <c r="C213" s="10">
        <v>0</v>
      </c>
      <c r="D213" s="12" t="s">
        <v>137</v>
      </c>
      <c r="E213" s="12">
        <v>2.4233767592597557</v>
      </c>
      <c r="F213" s="12">
        <v>1.9356959456342921</v>
      </c>
      <c r="G213" s="12">
        <v>1.7683012859121845</v>
      </c>
      <c r="H213" s="12">
        <v>2.0976939913177022</v>
      </c>
      <c r="I213" s="12">
        <v>0</v>
      </c>
      <c r="J213" s="12">
        <v>0</v>
      </c>
      <c r="K213" s="12">
        <v>0</v>
      </c>
      <c r="L213" s="12">
        <v>0</v>
      </c>
      <c r="M213" s="12">
        <v>0</v>
      </c>
    </row>
    <row r="214" spans="1:13" x14ac:dyDescent="0.35">
      <c r="A214" s="10" t="str">
        <f>B3&amp;C187&amp;D214</f>
        <v>DISTRIBUCION VOLUMEN X CRITERIO (Consumiciones)Total Bebidas CalientesDESPUES DE LA CENA</v>
      </c>
      <c r="B214" s="10">
        <v>0</v>
      </c>
      <c r="C214" s="10">
        <v>0</v>
      </c>
      <c r="D214" s="27" t="s">
        <v>138</v>
      </c>
      <c r="E214" s="28">
        <v>1.7157165009577671</v>
      </c>
      <c r="F214" s="28">
        <v>1.3563826773002523</v>
      </c>
      <c r="G214" s="28">
        <v>1.0420737216165754</v>
      </c>
      <c r="H214" s="28">
        <v>0.96857094894259621</v>
      </c>
      <c r="I214" s="28">
        <v>0</v>
      </c>
      <c r="J214" s="28">
        <v>0</v>
      </c>
      <c r="K214" s="28">
        <v>0</v>
      </c>
      <c r="L214" s="28">
        <v>0</v>
      </c>
      <c r="M214" s="12">
        <v>0</v>
      </c>
    </row>
    <row r="215" spans="1:13" x14ac:dyDescent="0.35">
      <c r="A215" s="10" t="str">
        <f>B3&amp;C187&amp;D215</f>
        <v>DISTRIBUCION VOLUMEN X CRITERIO (Consumiciones)Total Bebidas CalientesDURANTE EL DIA</v>
      </c>
      <c r="B215" s="10">
        <v>0</v>
      </c>
      <c r="C215" s="10">
        <v>0</v>
      </c>
      <c r="D215" s="12" t="s">
        <v>139</v>
      </c>
      <c r="E215" s="12">
        <v>2.7380171807845639</v>
      </c>
      <c r="F215" s="12">
        <v>3.0749575542460033</v>
      </c>
      <c r="G215" s="12">
        <v>2.7070469192314643</v>
      </c>
      <c r="H215" s="12">
        <v>2.901154391403344</v>
      </c>
      <c r="I215" s="12">
        <v>0</v>
      </c>
      <c r="J215" s="12">
        <v>0</v>
      </c>
      <c r="K215" s="12">
        <v>0</v>
      </c>
      <c r="L215" s="12">
        <v>0</v>
      </c>
      <c r="M215" s="12">
        <v>0</v>
      </c>
    </row>
    <row r="216" spans="1:13" x14ac:dyDescent="0.35">
      <c r="A216" s="10" t="str">
        <f>B3&amp;C187&amp;D216</f>
        <v>DISTRIBUCION VOLUMEN X CRITERIO (Consumiciones)Total Bebidas CalientesCON AMIGOS</v>
      </c>
      <c r="B216" s="10">
        <v>0</v>
      </c>
      <c r="C216" s="10">
        <v>0</v>
      </c>
      <c r="D216" s="27" t="s">
        <v>140</v>
      </c>
      <c r="E216" s="28">
        <v>19.918391273320417</v>
      </c>
      <c r="F216" s="28">
        <v>19.334459362995212</v>
      </c>
      <c r="G216" s="28">
        <v>18.896991507558873</v>
      </c>
      <c r="H216" s="28">
        <v>19.343382539661089</v>
      </c>
      <c r="I216" s="28">
        <v>0</v>
      </c>
      <c r="J216" s="28">
        <v>0</v>
      </c>
      <c r="K216" s="28">
        <v>0</v>
      </c>
      <c r="L216" s="28">
        <v>0</v>
      </c>
      <c r="M216" s="12">
        <v>0</v>
      </c>
    </row>
    <row r="217" spans="1:13" x14ac:dyDescent="0.35">
      <c r="A217" s="10" t="str">
        <f>B3&amp;C187&amp;D217</f>
        <v>DISTRIBUCION VOLUMEN X CRITERIO (Consumiciones)Total Bebidas CalientesCON CLIENTES</v>
      </c>
      <c r="B217" s="10">
        <v>0</v>
      </c>
      <c r="C217" s="10">
        <v>0</v>
      </c>
      <c r="D217" s="12" t="s">
        <v>141</v>
      </c>
      <c r="E217" s="12">
        <v>1.1877950432202435</v>
      </c>
      <c r="F217" s="12">
        <v>1.4317707292323305</v>
      </c>
      <c r="G217" s="12">
        <v>1.362710805276155</v>
      </c>
      <c r="H217" s="12">
        <v>1.0855788921854339</v>
      </c>
      <c r="I217" s="12">
        <v>0</v>
      </c>
      <c r="J217" s="12">
        <v>0</v>
      </c>
      <c r="K217" s="12">
        <v>0</v>
      </c>
      <c r="L217" s="12">
        <v>0</v>
      </c>
      <c r="M217" s="12">
        <v>0</v>
      </c>
    </row>
    <row r="218" spans="1:13" x14ac:dyDescent="0.35">
      <c r="A218" s="10" t="str">
        <f>B3&amp;C187&amp;D218</f>
        <v>DISTRIBUCION VOLUMEN X CRITERIO (Consumiciones)Total Bebidas CalientesCON COMPAÑEROS DE TRABAJO</v>
      </c>
      <c r="B218" s="10">
        <v>0</v>
      </c>
      <c r="C218" s="10">
        <v>0</v>
      </c>
      <c r="D218" s="27" t="s">
        <v>142</v>
      </c>
      <c r="E218" s="28">
        <v>16.789377102660822</v>
      </c>
      <c r="F218" s="28">
        <v>18.086692569741722</v>
      </c>
      <c r="G218" s="28">
        <v>18.711998584593147</v>
      </c>
      <c r="H218" s="28">
        <v>17.962306051361136</v>
      </c>
      <c r="I218" s="28">
        <v>0</v>
      </c>
      <c r="J218" s="28">
        <v>0</v>
      </c>
      <c r="K218" s="28">
        <v>0</v>
      </c>
      <c r="L218" s="28">
        <v>0</v>
      </c>
      <c r="M218" s="12">
        <v>0</v>
      </c>
    </row>
    <row r="219" spans="1:13" x14ac:dyDescent="0.35">
      <c r="A219" s="10" t="str">
        <f>B3&amp;C187&amp;D219</f>
        <v>DISTRIBUCION VOLUMEN X CRITERIO (Consumiciones)Total Bebidas CalientesCON COMPAÑEROS DE CLASE</v>
      </c>
      <c r="B219" s="10">
        <v>0</v>
      </c>
      <c r="C219" s="10">
        <v>0</v>
      </c>
      <c r="D219" s="12" t="s">
        <v>143</v>
      </c>
      <c r="E219" s="12">
        <v>0.54439585557838932</v>
      </c>
      <c r="F219" s="12">
        <v>0.41774151249651315</v>
      </c>
      <c r="G219" s="12">
        <v>0.35112950219839789</v>
      </c>
      <c r="H219" s="12">
        <v>0.4005750261941361</v>
      </c>
      <c r="I219" s="12">
        <v>0</v>
      </c>
      <c r="J219" s="12">
        <v>0</v>
      </c>
      <c r="K219" s="12">
        <v>0</v>
      </c>
      <c r="L219" s="12">
        <v>0</v>
      </c>
      <c r="M219" s="12">
        <v>0</v>
      </c>
    </row>
    <row r="220" spans="1:13" x14ac:dyDescent="0.35">
      <c r="A220" s="10" t="str">
        <f>B3&amp;C187&amp;D220</f>
        <v>DISTRIBUCION VOLUMEN X CRITERIO (Consumiciones)Total Bebidas CalientesCON FAMILIA</v>
      </c>
      <c r="B220" s="10">
        <v>0</v>
      </c>
      <c r="C220" s="10">
        <v>0</v>
      </c>
      <c r="D220" s="27" t="s">
        <v>144</v>
      </c>
      <c r="E220" s="28">
        <v>18.18188183783958</v>
      </c>
      <c r="F220" s="28">
        <v>15.723681985209332</v>
      </c>
      <c r="G220" s="28">
        <v>16.103362344154672</v>
      </c>
      <c r="H220" s="28">
        <v>17.049188782010017</v>
      </c>
      <c r="I220" s="28">
        <v>0</v>
      </c>
      <c r="J220" s="28">
        <v>0</v>
      </c>
      <c r="K220" s="28">
        <v>0</v>
      </c>
      <c r="L220" s="28">
        <v>0</v>
      </c>
      <c r="M220" s="12">
        <v>0</v>
      </c>
    </row>
    <row r="221" spans="1:13" x14ac:dyDescent="0.35">
      <c r="A221" s="10" t="str">
        <f>B3&amp;C187&amp;D221</f>
        <v>DISTRIBUCION VOLUMEN X CRITERIO (Consumiciones)Total Bebidas CalientesCON LA PAREJA</v>
      </c>
      <c r="B221" s="10">
        <v>0</v>
      </c>
      <c r="C221" s="10">
        <v>0</v>
      </c>
      <c r="D221" s="12" t="s">
        <v>145</v>
      </c>
      <c r="E221" s="12">
        <v>14.280405749821593</v>
      </c>
      <c r="F221" s="12">
        <v>13.56554437091329</v>
      </c>
      <c r="G221" s="12">
        <v>14.414845961573208</v>
      </c>
      <c r="H221" s="12">
        <v>15.513277030463444</v>
      </c>
      <c r="I221" s="12">
        <v>0</v>
      </c>
      <c r="J221" s="12">
        <v>0</v>
      </c>
      <c r="K221" s="12">
        <v>0</v>
      </c>
      <c r="L221" s="12">
        <v>0</v>
      </c>
      <c r="M221" s="12">
        <v>0</v>
      </c>
    </row>
    <row r="222" spans="1:13" x14ac:dyDescent="0.35">
      <c r="A222" s="10" t="str">
        <f>B3&amp;C187&amp;D222</f>
        <v>DISTRIBUCION VOLUMEN X CRITERIO (Consumiciones)Total Bebidas CalientesESTABA SOLO/A</v>
      </c>
      <c r="B222" s="10">
        <v>0</v>
      </c>
      <c r="C222" s="10">
        <v>0</v>
      </c>
      <c r="D222" s="27" t="s">
        <v>146</v>
      </c>
      <c r="E222" s="28">
        <v>28.385049176105724</v>
      </c>
      <c r="F222" s="28">
        <v>30.850250501332127</v>
      </c>
      <c r="G222" s="28">
        <v>29.611211076311513</v>
      </c>
      <c r="H222" s="28">
        <v>28.132455903870184</v>
      </c>
      <c r="I222" s="28">
        <v>0</v>
      </c>
      <c r="J222" s="28">
        <v>0</v>
      </c>
      <c r="K222" s="28">
        <v>0</v>
      </c>
      <c r="L222" s="28">
        <v>0</v>
      </c>
      <c r="M222" s="12">
        <v>0</v>
      </c>
    </row>
    <row r="223" spans="1:13" x14ac:dyDescent="0.35">
      <c r="A223" s="10" t="str">
        <f>B3&amp;C187&amp;D223</f>
        <v>DISTRIBUCION VOLUMEN X CRITERIO (Consumiciones)Total Bebidas CalientesOTROS</v>
      </c>
      <c r="B223" s="10">
        <v>0</v>
      </c>
      <c r="C223" s="10">
        <v>0</v>
      </c>
      <c r="D223" s="12" t="s">
        <v>147</v>
      </c>
      <c r="E223" s="12">
        <v>0.7127195218140161</v>
      </c>
      <c r="F223" s="12">
        <v>0.58983981532527829</v>
      </c>
      <c r="G223" s="12">
        <v>0.54776282900680595</v>
      </c>
      <c r="H223" s="12">
        <v>0.5132247488883942</v>
      </c>
      <c r="I223" s="12">
        <v>0</v>
      </c>
      <c r="J223" s="12">
        <v>0</v>
      </c>
      <c r="K223" s="12">
        <v>0</v>
      </c>
      <c r="L223" s="12">
        <v>0</v>
      </c>
      <c r="M223" s="12">
        <v>0</v>
      </c>
    </row>
    <row r="224" spans="1:13" x14ac:dyDescent="0.35">
      <c r="A224" s="10" t="str">
        <f>B3&amp;C187&amp;D224</f>
        <v>DISTRIBUCION VOLUMEN X CRITERIO (Consumiciones)Total Bebidas CalientesESTAR TRABAJANDO</v>
      </c>
      <c r="B224" s="10">
        <v>0</v>
      </c>
      <c r="C224" s="10">
        <v>0</v>
      </c>
      <c r="D224" s="27" t="s">
        <v>148</v>
      </c>
      <c r="E224" s="28">
        <v>25.720941026232623</v>
      </c>
      <c r="F224" s="28">
        <v>27.55320490152366</v>
      </c>
      <c r="G224" s="28">
        <v>27.746939559115823</v>
      </c>
      <c r="H224" s="28">
        <v>26.322001865065165</v>
      </c>
      <c r="I224" s="28">
        <v>0</v>
      </c>
      <c r="J224" s="28">
        <v>0</v>
      </c>
      <c r="K224" s="28">
        <v>0</v>
      </c>
      <c r="L224" s="28">
        <v>0</v>
      </c>
      <c r="M224" s="12">
        <v>0</v>
      </c>
    </row>
    <row r="225" spans="1:13" x14ac:dyDescent="0.35">
      <c r="A225" s="10" t="str">
        <f>B3&amp;C187&amp;D225</f>
        <v>DISTRIBUCION VOLUMEN X CRITERIO (Consumiciones)Total Bebidas CalientesCOMIDA DE NEGOCIOS</v>
      </c>
      <c r="B225" s="10">
        <v>0</v>
      </c>
      <c r="C225" s="10">
        <v>0</v>
      </c>
      <c r="D225" s="12" t="s">
        <v>149</v>
      </c>
      <c r="E225" s="12">
        <v>0.21148341211883823</v>
      </c>
      <c r="F225" s="12">
        <v>0.20024854652120533</v>
      </c>
      <c r="G225" s="12">
        <v>0.19927840601096186</v>
      </c>
      <c r="H225" s="12">
        <v>0.1930377302256501</v>
      </c>
      <c r="I225" s="12">
        <v>0</v>
      </c>
      <c r="J225" s="12">
        <v>0</v>
      </c>
      <c r="K225" s="12">
        <v>0</v>
      </c>
      <c r="L225" s="12">
        <v>0</v>
      </c>
      <c r="M225" s="12">
        <v>0</v>
      </c>
    </row>
    <row r="226" spans="1:13" x14ac:dyDescent="0.35">
      <c r="A226" s="10" t="str">
        <f>B3&amp;C187&amp;D226</f>
        <v>DISTRIBUCION VOLUMEN X CRITERIO (Consumiciones)Total Bebidas CalientesPOR PLACER/RELAX</v>
      </c>
      <c r="B226" s="10">
        <v>0</v>
      </c>
      <c r="C226" s="10">
        <v>0</v>
      </c>
      <c r="D226" s="27" t="s">
        <v>150</v>
      </c>
      <c r="E226" s="28">
        <v>14.272778490215753</v>
      </c>
      <c r="F226" s="28">
        <v>14.658736137864686</v>
      </c>
      <c r="G226" s="28">
        <v>14.334675962175512</v>
      </c>
      <c r="H226" s="28">
        <v>15.588459358010711</v>
      </c>
      <c r="I226" s="28">
        <v>0</v>
      </c>
      <c r="J226" s="28">
        <v>0</v>
      </c>
      <c r="K226" s="28">
        <v>0</v>
      </c>
      <c r="L226" s="28">
        <v>0</v>
      </c>
      <c r="M226" s="12">
        <v>0</v>
      </c>
    </row>
    <row r="227" spans="1:13" x14ac:dyDescent="0.35">
      <c r="A227" s="10" t="str">
        <f>B3&amp;C187&amp;D227</f>
        <v>DISTRIBUCION VOLUMEN X CRITERIO (Consumiciones)Total Bebidas CalientesTENER HAMBRE/SIN PLANIFICAR</v>
      </c>
      <c r="B227" s="10">
        <v>0</v>
      </c>
      <c r="C227" s="10">
        <v>0</v>
      </c>
      <c r="D227" s="12" t="s">
        <v>151</v>
      </c>
      <c r="E227" s="12">
        <v>25.798085539059191</v>
      </c>
      <c r="F227" s="12">
        <v>25.999613430649244</v>
      </c>
      <c r="G227" s="12">
        <v>26.430660121664758</v>
      </c>
      <c r="H227" s="12">
        <v>24.16655344919689</v>
      </c>
      <c r="I227" s="12">
        <v>0</v>
      </c>
      <c r="J227" s="12">
        <v>0</v>
      </c>
      <c r="K227" s="12">
        <v>0</v>
      </c>
      <c r="L227" s="12">
        <v>0</v>
      </c>
      <c r="M227" s="12">
        <v>0</v>
      </c>
    </row>
    <row r="228" spans="1:13" x14ac:dyDescent="0.35">
      <c r="A228" s="10" t="str">
        <f>B3&amp;C187&amp;D228</f>
        <v>DISTRIBUCION VOLUMEN X CRITERIO (Consumiciones)Total Bebidas CalientesESTAR DE COMPRAS</v>
      </c>
      <c r="B228" s="10">
        <v>0</v>
      </c>
      <c r="C228" s="10">
        <v>0</v>
      </c>
      <c r="D228" s="27" t="s">
        <v>152</v>
      </c>
      <c r="E228" s="28">
        <v>2.8117893878339442</v>
      </c>
      <c r="F228" s="28">
        <v>2.9805081190545741</v>
      </c>
      <c r="G228" s="28">
        <v>3.0683901252785639</v>
      </c>
      <c r="H228" s="28">
        <v>2.9543894827965165</v>
      </c>
      <c r="I228" s="28">
        <v>0</v>
      </c>
      <c r="J228" s="28">
        <v>0</v>
      </c>
      <c r="K228" s="28">
        <v>0</v>
      </c>
      <c r="L228" s="28">
        <v>0</v>
      </c>
      <c r="M228" s="12">
        <v>0</v>
      </c>
    </row>
    <row r="229" spans="1:13" x14ac:dyDescent="0.35">
      <c r="A229" s="10" t="str">
        <f>B3&amp;C187&amp;D229</f>
        <v>DISTRIBUCION VOLUMEN X CRITERIO (Consumiciones)Total Bebidas CalientesNO COCINAR EN CASA</v>
      </c>
      <c r="B229" s="10">
        <v>0</v>
      </c>
      <c r="C229" s="10">
        <v>0</v>
      </c>
      <c r="D229" s="12" t="s">
        <v>153</v>
      </c>
      <c r="E229" s="12">
        <v>2.5182963014632103</v>
      </c>
      <c r="F229" s="12">
        <v>2.0903566321902449</v>
      </c>
      <c r="G229" s="12">
        <v>2.0450148316569297</v>
      </c>
      <c r="H229" s="12">
        <v>2.0152224741063942</v>
      </c>
      <c r="I229" s="12">
        <v>0</v>
      </c>
      <c r="J229" s="12">
        <v>0</v>
      </c>
      <c r="K229" s="12">
        <v>0</v>
      </c>
      <c r="L229" s="12">
        <v>0</v>
      </c>
      <c r="M229" s="12">
        <v>0</v>
      </c>
    </row>
    <row r="230" spans="1:13" x14ac:dyDescent="0.35">
      <c r="A230" s="10" t="str">
        <f>B3&amp;C187&amp;D230</f>
        <v>DISTRIBUCION VOLUMEN X CRITERIO (Consumiciones)Total Bebidas CalientesCELEBRACION/FIESTA/SALIR TOMAR</v>
      </c>
      <c r="B230" s="10">
        <v>0</v>
      </c>
      <c r="C230" s="10">
        <v>0</v>
      </c>
      <c r="D230" s="27" t="s">
        <v>154</v>
      </c>
      <c r="E230" s="28">
        <v>19.900027364772416</v>
      </c>
      <c r="F230" s="28">
        <v>19.696393703312413</v>
      </c>
      <c r="G230" s="28">
        <v>19.548842829609107</v>
      </c>
      <c r="H230" s="28">
        <v>21.804834658629765</v>
      </c>
      <c r="I230" s="28">
        <v>0</v>
      </c>
      <c r="J230" s="28">
        <v>0</v>
      </c>
      <c r="K230" s="28">
        <v>0</v>
      </c>
      <c r="L230" s="28">
        <v>0</v>
      </c>
      <c r="M230" s="12">
        <v>0</v>
      </c>
    </row>
    <row r="231" spans="1:13" x14ac:dyDescent="0.35">
      <c r="A231" s="10" t="str">
        <f>B3&amp;C187&amp;D231</f>
        <v>DISTRIBUCION VOLUMEN X CRITERIO (Consumiciones)Total Bebidas CalientesVIENDO DEPORTES</v>
      </c>
      <c r="B231" s="10">
        <v>0</v>
      </c>
      <c r="C231" s="10">
        <v>0</v>
      </c>
      <c r="D231" s="12" t="s">
        <v>155</v>
      </c>
      <c r="E231" s="12">
        <v>0.57005596364241218</v>
      </c>
      <c r="F231" s="12">
        <v>0.43687485036910789</v>
      </c>
      <c r="G231" s="12">
        <v>0.28788434319098954</v>
      </c>
      <c r="H231" s="12">
        <v>0.43260264793729625</v>
      </c>
      <c r="I231" s="12">
        <v>0</v>
      </c>
      <c r="J231" s="12">
        <v>0</v>
      </c>
      <c r="K231" s="12">
        <v>0</v>
      </c>
      <c r="L231" s="12">
        <v>0</v>
      </c>
      <c r="M231" s="12">
        <v>0</v>
      </c>
    </row>
    <row r="232" spans="1:13" x14ac:dyDescent="0.35">
      <c r="A232" s="10" t="str">
        <f>B3&amp;C187&amp;D232</f>
        <v>DISTRIBUCION VOLUMEN X CRITERIO (Consumiciones)Total Bebidas CalientesOTROS MOTIVOS</v>
      </c>
      <c r="B232" s="10">
        <v>0</v>
      </c>
      <c r="C232" s="10">
        <v>0</v>
      </c>
      <c r="D232" s="27" t="s">
        <v>156</v>
      </c>
      <c r="E232" s="28">
        <v>8.1965434536489035</v>
      </c>
      <c r="F232" s="28">
        <v>6.3840434714806271</v>
      </c>
      <c r="G232" s="28">
        <v>6.3383274107089074</v>
      </c>
      <c r="H232" s="28">
        <v>6.52289114976075</v>
      </c>
      <c r="I232" s="28">
        <v>0</v>
      </c>
      <c r="J232" s="28">
        <v>0</v>
      </c>
      <c r="K232" s="28">
        <v>0</v>
      </c>
      <c r="L232" s="28">
        <v>0</v>
      </c>
      <c r="M232" s="12">
        <v>0</v>
      </c>
    </row>
    <row r="233" spans="1:13" x14ac:dyDescent="0.35">
      <c r="A233" s="10" t="str">
        <f>B3&amp;C233&amp;D233</f>
        <v>DISTRIBUCION VOLUMEN X CRITERIO (Consumiciones)Total AperitivosT.ESPAÑA</v>
      </c>
      <c r="B233" s="10">
        <v>0</v>
      </c>
      <c r="C233" s="10" t="s">
        <v>161</v>
      </c>
      <c r="D233" s="12" t="s">
        <v>36</v>
      </c>
      <c r="E233" s="12">
        <v>100</v>
      </c>
      <c r="F233" s="12">
        <v>100</v>
      </c>
      <c r="G233" s="12">
        <v>100</v>
      </c>
      <c r="H233" s="12">
        <v>100</v>
      </c>
      <c r="I233" s="12">
        <v>0</v>
      </c>
      <c r="J233" s="12">
        <v>0</v>
      </c>
      <c r="K233" s="12">
        <v>0</v>
      </c>
      <c r="L233" s="12">
        <v>0</v>
      </c>
      <c r="M233" s="12">
        <v>0</v>
      </c>
    </row>
    <row r="234" spans="1:13" x14ac:dyDescent="0.35">
      <c r="A234" s="10" t="str">
        <f>B3&amp;C233&amp;D234</f>
        <v>DISTRIBUCION VOLUMEN X CRITERIO (Consumiciones)Total AperitivosHiper+Super+Discount+G.A</v>
      </c>
      <c r="B234" s="10">
        <v>0</v>
      </c>
      <c r="C234" s="10">
        <v>0</v>
      </c>
      <c r="D234" s="27" t="s">
        <v>23</v>
      </c>
      <c r="E234" s="28">
        <v>34.027336356837672</v>
      </c>
      <c r="F234" s="28">
        <v>39.85543639108792</v>
      </c>
      <c r="G234" s="28">
        <v>37.064935872096385</v>
      </c>
      <c r="H234" s="28">
        <v>37.175640632118807</v>
      </c>
      <c r="I234" s="28">
        <v>0</v>
      </c>
      <c r="J234" s="28">
        <v>0</v>
      </c>
      <c r="K234" s="28">
        <v>0</v>
      </c>
      <c r="L234" s="28">
        <v>0</v>
      </c>
      <c r="M234" s="12">
        <v>0</v>
      </c>
    </row>
    <row r="235" spans="1:13" x14ac:dyDescent="0.35">
      <c r="A235" s="10" t="str">
        <f>B3&amp;C233&amp;D235</f>
        <v>DISTRIBUCION VOLUMEN X CRITERIO (Consumiciones)Total AperitivosRestaurantes</v>
      </c>
      <c r="B235" s="10">
        <v>0</v>
      </c>
      <c r="C235" s="10">
        <v>0</v>
      </c>
      <c r="D235" s="12" t="s">
        <v>24</v>
      </c>
      <c r="E235" s="12">
        <v>1.5445676208783601</v>
      </c>
      <c r="F235" s="12">
        <v>0.75094494701712111</v>
      </c>
      <c r="G235" s="12">
        <v>1.4001803059520679</v>
      </c>
      <c r="H235" s="12">
        <v>1.6798988381424043</v>
      </c>
      <c r="I235" s="12">
        <v>0</v>
      </c>
      <c r="J235" s="12">
        <v>0</v>
      </c>
      <c r="K235" s="12">
        <v>0</v>
      </c>
      <c r="L235" s="12">
        <v>0</v>
      </c>
      <c r="M235" s="12">
        <v>0</v>
      </c>
    </row>
    <row r="236" spans="1:13" x14ac:dyDescent="0.35">
      <c r="A236" s="10" t="str">
        <f>B3&amp;C233&amp;D236</f>
        <v>DISTRIBUCION VOLUMEN X CRITERIO (Consumiciones)Total AperitivosRestaurantes Fast Food</v>
      </c>
      <c r="B236" s="10">
        <v>0</v>
      </c>
      <c r="C236" s="10">
        <v>0</v>
      </c>
      <c r="D236" s="27" t="s">
        <v>25</v>
      </c>
      <c r="E236" s="28">
        <v>1.6886060899734541</v>
      </c>
      <c r="F236" s="28">
        <v>1.8136715812382964</v>
      </c>
      <c r="G236" s="28">
        <v>1.8074903155721727</v>
      </c>
      <c r="H236" s="28">
        <v>2.2560474130396182</v>
      </c>
      <c r="I236" s="28">
        <v>0</v>
      </c>
      <c r="J236" s="28">
        <v>0</v>
      </c>
      <c r="K236" s="28">
        <v>0</v>
      </c>
      <c r="L236" s="28">
        <v>0</v>
      </c>
      <c r="M236" s="12">
        <v>0</v>
      </c>
    </row>
    <row r="237" spans="1:13" x14ac:dyDescent="0.35">
      <c r="A237" s="10" t="str">
        <f>B3&amp;C233&amp;D237</f>
        <v>DISTRIBUCION VOLUMEN X CRITERIO (Consumiciones)Total AperitivosBares/Cafeterias/Cervecerias</v>
      </c>
      <c r="B237" s="10">
        <v>0</v>
      </c>
      <c r="C237" s="10">
        <v>0</v>
      </c>
      <c r="D237" s="12" t="s">
        <v>26</v>
      </c>
      <c r="E237" s="12">
        <v>10.444712758332377</v>
      </c>
      <c r="F237" s="12">
        <v>8.2010094644876652</v>
      </c>
      <c r="G237" s="12">
        <v>9.4795921129177732</v>
      </c>
      <c r="H237" s="12">
        <v>10.259461685952962</v>
      </c>
      <c r="I237" s="12">
        <v>0</v>
      </c>
      <c r="J237" s="12">
        <v>0</v>
      </c>
      <c r="K237" s="12">
        <v>0</v>
      </c>
      <c r="L237" s="12">
        <v>0</v>
      </c>
      <c r="M237" s="12">
        <v>0</v>
      </c>
    </row>
    <row r="238" spans="1:13" x14ac:dyDescent="0.35">
      <c r="A238" s="10" t="str">
        <f>B3&amp;C233&amp;D238</f>
        <v>DISTRIBUCION VOLUMEN X CRITERIO (Consumiciones)Total AperitivosPanaderias/Pastelerias</v>
      </c>
      <c r="B238" s="10">
        <v>0</v>
      </c>
      <c r="C238" s="10">
        <v>0</v>
      </c>
      <c r="D238" s="27" t="s">
        <v>27</v>
      </c>
      <c r="E238" s="28">
        <v>2.0681477817420149</v>
      </c>
      <c r="F238" s="28">
        <v>2.713899673889312</v>
      </c>
      <c r="G238" s="28">
        <v>1.8973626077667227</v>
      </c>
      <c r="H238" s="28">
        <v>1.8606755043640202</v>
      </c>
      <c r="I238" s="28">
        <v>0</v>
      </c>
      <c r="J238" s="28">
        <v>0</v>
      </c>
      <c r="K238" s="28">
        <v>0</v>
      </c>
      <c r="L238" s="28">
        <v>0</v>
      </c>
      <c r="M238" s="12">
        <v>0</v>
      </c>
    </row>
    <row r="239" spans="1:13" x14ac:dyDescent="0.35">
      <c r="A239" s="10" t="str">
        <f>B3&amp;C233&amp;D239</f>
        <v>DISTRIBUCION VOLUMEN X CRITERIO (Consumiciones)Total AperitivosTda.Alimentacion/Delicatesen</v>
      </c>
      <c r="B239" s="10">
        <v>0</v>
      </c>
      <c r="C239" s="10">
        <v>0</v>
      </c>
      <c r="D239" s="12" t="s">
        <v>122</v>
      </c>
      <c r="E239" s="12">
        <v>6.8281803268250867</v>
      </c>
      <c r="F239" s="12">
        <v>8.1714033387357805</v>
      </c>
      <c r="G239" s="12">
        <v>8.0395637237523019</v>
      </c>
      <c r="H239" s="12">
        <v>7.3330956670874015</v>
      </c>
      <c r="I239" s="12">
        <v>0</v>
      </c>
      <c r="J239" s="12">
        <v>0</v>
      </c>
      <c r="K239" s="12">
        <v>0</v>
      </c>
      <c r="L239" s="12">
        <v>0</v>
      </c>
      <c r="M239" s="12">
        <v>0</v>
      </c>
    </row>
    <row r="240" spans="1:13" x14ac:dyDescent="0.35">
      <c r="A240" s="10" t="str">
        <f>B3&amp;C233&amp;D240</f>
        <v>DISTRIBUCION VOLUMEN X CRITERIO (Consumiciones)Total AperitivosCanal Conveniencia/24h</v>
      </c>
      <c r="B240" s="10">
        <v>0</v>
      </c>
      <c r="C240" s="10">
        <v>0</v>
      </c>
      <c r="D240" s="27" t="s">
        <v>123</v>
      </c>
      <c r="E240" s="28">
        <v>29.163750224052137</v>
      </c>
      <c r="F240" s="28">
        <v>27.28166294502326</v>
      </c>
      <c r="G240" s="28">
        <v>27.16683747169354</v>
      </c>
      <c r="H240" s="28">
        <v>24.848504973785595</v>
      </c>
      <c r="I240" s="28">
        <v>0</v>
      </c>
      <c r="J240" s="28">
        <v>0</v>
      </c>
      <c r="K240" s="28">
        <v>0</v>
      </c>
      <c r="L240" s="28">
        <v>0</v>
      </c>
      <c r="M240" s="12">
        <v>0</v>
      </c>
    </row>
    <row r="241" spans="1:13" x14ac:dyDescent="0.35">
      <c r="A241" s="10" t="str">
        <f>B3&amp;C233&amp;D241</f>
        <v>DISTRIBUCION VOLUMEN X CRITERIO (Consumiciones)Total AperitivosHoteles</v>
      </c>
      <c r="B241" s="10">
        <v>0</v>
      </c>
      <c r="C241" s="10">
        <v>0</v>
      </c>
      <c r="D241" s="12" t="s">
        <v>29</v>
      </c>
      <c r="E241" s="12">
        <v>0.18658725677604052</v>
      </c>
      <c r="F241" s="12">
        <v>8.6355406933693146E-2</v>
      </c>
      <c r="G241" s="12">
        <v>8.9985200610420535E-2</v>
      </c>
      <c r="H241" s="12">
        <v>0.18515840822343566</v>
      </c>
      <c r="I241" s="12">
        <v>0</v>
      </c>
      <c r="J241" s="12">
        <v>0</v>
      </c>
      <c r="K241" s="12">
        <v>0</v>
      </c>
      <c r="L241" s="12">
        <v>0</v>
      </c>
      <c r="M241" s="12">
        <v>0</v>
      </c>
    </row>
    <row r="242" spans="1:13" x14ac:dyDescent="0.35">
      <c r="A242" s="10" t="str">
        <f>B3&amp;C233&amp;D242</f>
        <v>DISTRIBUCION VOLUMEN X CRITERIO (Consumiciones)Total AperitivosEstaciones de servicio</v>
      </c>
      <c r="B242" s="10">
        <v>0</v>
      </c>
      <c r="C242" s="10">
        <v>0</v>
      </c>
      <c r="D242" s="27" t="s">
        <v>30</v>
      </c>
      <c r="E242" s="28">
        <v>3.0346157135511564</v>
      </c>
      <c r="F242" s="28">
        <v>2.592283953113069</v>
      </c>
      <c r="G242" s="28">
        <v>3.0728531612518637</v>
      </c>
      <c r="H242" s="28">
        <v>2.997628040395921</v>
      </c>
      <c r="I242" s="28">
        <v>0</v>
      </c>
      <c r="J242" s="28">
        <v>0</v>
      </c>
      <c r="K242" s="28">
        <v>0</v>
      </c>
      <c r="L242" s="28">
        <v>0</v>
      </c>
      <c r="M242" s="12">
        <v>0</v>
      </c>
    </row>
    <row r="243" spans="1:13" x14ac:dyDescent="0.35">
      <c r="A243" s="10" t="str">
        <f>B3&amp;C233&amp;D243</f>
        <v>DISTRIBUCION VOLUMEN X CRITERIO (Consumiciones)Total AperitivosMaquinas dispensadoras</v>
      </c>
      <c r="B243" s="10">
        <v>0</v>
      </c>
      <c r="C243" s="10">
        <v>0</v>
      </c>
      <c r="D243" s="12" t="s">
        <v>31</v>
      </c>
      <c r="E243" s="12">
        <v>3.3649384305780892</v>
      </c>
      <c r="F243" s="12">
        <v>3.0283270394625124</v>
      </c>
      <c r="G243" s="12">
        <v>3.658224320519559</v>
      </c>
      <c r="H243" s="12">
        <v>4.0453697063628944</v>
      </c>
      <c r="I243" s="12">
        <v>0</v>
      </c>
      <c r="J243" s="12">
        <v>0</v>
      </c>
      <c r="K243" s="12">
        <v>0</v>
      </c>
      <c r="L243" s="12">
        <v>0</v>
      </c>
      <c r="M243" s="12">
        <v>0</v>
      </c>
    </row>
    <row r="244" spans="1:13" x14ac:dyDescent="0.35">
      <c r="A244" s="10" t="str">
        <f>B3&amp;C233&amp;D244</f>
        <v>DISTRIBUCION VOLUMEN X CRITERIO (Consumiciones)Total AperitivosServicio en la empresa</v>
      </c>
      <c r="B244" s="10">
        <v>0</v>
      </c>
      <c r="C244" s="10">
        <v>0</v>
      </c>
      <c r="D244" s="27" t="s">
        <v>32</v>
      </c>
      <c r="E244" s="28">
        <v>0.88546917095141209</v>
      </c>
      <c r="F244" s="28">
        <v>0.79744979824572548</v>
      </c>
      <c r="G244" s="28">
        <v>0.79332630732675047</v>
      </c>
      <c r="H244" s="28">
        <v>1.0869731138912251</v>
      </c>
      <c r="I244" s="28">
        <v>0</v>
      </c>
      <c r="J244" s="28">
        <v>0</v>
      </c>
      <c r="K244" s="28">
        <v>0</v>
      </c>
      <c r="L244" s="28">
        <v>0</v>
      </c>
      <c r="M244" s="12">
        <v>0</v>
      </c>
    </row>
    <row r="245" spans="1:13" x14ac:dyDescent="0.35">
      <c r="A245" s="10" t="str">
        <f>B3&amp;C233&amp;D245</f>
        <v>DISTRIBUCION VOLUMEN X CRITERIO (Consumiciones)Total AperitivosResto de canales</v>
      </c>
      <c r="B245" s="10">
        <v>0</v>
      </c>
      <c r="C245" s="10">
        <v>0</v>
      </c>
      <c r="D245" s="12" t="s">
        <v>33</v>
      </c>
      <c r="E245" s="12">
        <v>6.7630922619904403</v>
      </c>
      <c r="F245" s="12">
        <v>4.7075660452119026</v>
      </c>
      <c r="G245" s="12">
        <v>5.5296570878851181</v>
      </c>
      <c r="H245" s="12">
        <v>6.27154653280276</v>
      </c>
      <c r="I245" s="12">
        <v>0</v>
      </c>
      <c r="J245" s="12">
        <v>0</v>
      </c>
      <c r="K245" s="12">
        <v>0</v>
      </c>
      <c r="L245" s="12">
        <v>0</v>
      </c>
      <c r="M245" s="12">
        <v>0</v>
      </c>
    </row>
    <row r="246" spans="1:13" x14ac:dyDescent="0.35">
      <c r="A246" s="10" t="str">
        <f>B3&amp;C233&amp;D246</f>
        <v>DISTRIBUCION VOLUMEN X CRITERIO (Consumiciones)Total AperitivosEN LA CALLE</v>
      </c>
      <c r="B246" s="10">
        <v>0</v>
      </c>
      <c r="C246" s="10">
        <v>0</v>
      </c>
      <c r="D246" s="27" t="s">
        <v>124</v>
      </c>
      <c r="E246" s="28">
        <v>39.234108373361529</v>
      </c>
      <c r="F246" s="28">
        <v>36.085092016814976</v>
      </c>
      <c r="G246" s="28">
        <v>41.758136740478726</v>
      </c>
      <c r="H246" s="28">
        <v>42.196827568550425</v>
      </c>
      <c r="I246" s="28">
        <v>0</v>
      </c>
      <c r="J246" s="28">
        <v>0</v>
      </c>
      <c r="K246" s="28">
        <v>0</v>
      </c>
      <c r="L246" s="28">
        <v>0</v>
      </c>
      <c r="M246" s="12">
        <v>0</v>
      </c>
    </row>
    <row r="247" spans="1:13" x14ac:dyDescent="0.35">
      <c r="A247" s="10" t="str">
        <f>B3&amp;C233&amp;D247</f>
        <v>DISTRIBUCION VOLUMEN X CRITERIO (Consumiciones)Total AperitivosEN CASA DE OTROS</v>
      </c>
      <c r="B247" s="10">
        <v>0</v>
      </c>
      <c r="C247" s="10">
        <v>0</v>
      </c>
      <c r="D247" s="12" t="s">
        <v>125</v>
      </c>
      <c r="E247" s="12">
        <v>10.227861810316043</v>
      </c>
      <c r="F247" s="12">
        <v>17.188057741114552</v>
      </c>
      <c r="G247" s="12">
        <v>18.055873459705666</v>
      </c>
      <c r="H247" s="12">
        <v>14.304915699599041</v>
      </c>
      <c r="I247" s="12">
        <v>0</v>
      </c>
      <c r="J247" s="12">
        <v>0</v>
      </c>
      <c r="K247" s="12">
        <v>0</v>
      </c>
      <c r="L247" s="12">
        <v>0</v>
      </c>
      <c r="M247" s="12">
        <v>0</v>
      </c>
    </row>
    <row r="248" spans="1:13" x14ac:dyDescent="0.35">
      <c r="A248" s="10" t="str">
        <f>B3&amp;C233&amp;D248</f>
        <v>DISTRIBUCION VOLUMEN X CRITERIO (Consumiciones)Total AperitivosEN EL ESTABLECIMIENTO</v>
      </c>
      <c r="B248" s="10">
        <v>0</v>
      </c>
      <c r="C248" s="10">
        <v>0</v>
      </c>
      <c r="D248" s="27" t="s">
        <v>126</v>
      </c>
      <c r="E248" s="28">
        <v>18.81382333911964</v>
      </c>
      <c r="F248" s="28">
        <v>15.01638350986592</v>
      </c>
      <c r="G248" s="28">
        <v>14.706382984411023</v>
      </c>
      <c r="H248" s="28">
        <v>17.1289051477683</v>
      </c>
      <c r="I248" s="28">
        <v>0</v>
      </c>
      <c r="J248" s="28">
        <v>0</v>
      </c>
      <c r="K248" s="28">
        <v>0</v>
      </c>
      <c r="L248" s="28">
        <v>0</v>
      </c>
      <c r="M248" s="12">
        <v>0</v>
      </c>
    </row>
    <row r="249" spans="1:13" x14ac:dyDescent="0.35">
      <c r="A249" s="10" t="str">
        <f>B3&amp;C233&amp;D249</f>
        <v>DISTRIBUCION VOLUMEN X CRITERIO (Consumiciones)Total AperitivosEN EL TRABAJO</v>
      </c>
      <c r="B249" s="10">
        <v>0</v>
      </c>
      <c r="C249" s="10">
        <v>0</v>
      </c>
      <c r="D249" s="12" t="s">
        <v>127</v>
      </c>
      <c r="E249" s="12">
        <v>7.3440476308049467</v>
      </c>
      <c r="F249" s="12">
        <v>8.2607704321688615</v>
      </c>
      <c r="G249" s="12">
        <v>8.4144387108458574</v>
      </c>
      <c r="H249" s="12">
        <v>9.4515260650590704</v>
      </c>
      <c r="I249" s="12">
        <v>0</v>
      </c>
      <c r="J249" s="12">
        <v>0</v>
      </c>
      <c r="K249" s="12">
        <v>0</v>
      </c>
      <c r="L249" s="12">
        <v>0</v>
      </c>
      <c r="M249" s="12">
        <v>0</v>
      </c>
    </row>
    <row r="250" spans="1:13" x14ac:dyDescent="0.35">
      <c r="A250" s="10" t="str">
        <f>B3&amp;C233&amp;D250</f>
        <v>DISTRIBUCION VOLUMEN X CRITERIO (Consumiciones)Total AperitivosEN COLEGIO/INSTITUTO/UNIV.</v>
      </c>
      <c r="B250" s="10">
        <v>0</v>
      </c>
      <c r="C250" s="10">
        <v>0</v>
      </c>
      <c r="D250" s="27" t="s">
        <v>128</v>
      </c>
      <c r="E250" s="28">
        <v>1.5500646467898187</v>
      </c>
      <c r="F250" s="28">
        <v>0.98070150764101727</v>
      </c>
      <c r="G250" s="28">
        <v>1.0616732566108564</v>
      </c>
      <c r="H250" s="28">
        <v>1.4999134559929748</v>
      </c>
      <c r="I250" s="28">
        <v>0</v>
      </c>
      <c r="J250" s="28">
        <v>0</v>
      </c>
      <c r="K250" s="28">
        <v>0</v>
      </c>
      <c r="L250" s="28">
        <v>0</v>
      </c>
      <c r="M250" s="12">
        <v>0</v>
      </c>
    </row>
    <row r="251" spans="1:13" x14ac:dyDescent="0.35">
      <c r="A251" s="10" t="str">
        <f>B3&amp;C233&amp;D251</f>
        <v>DISTRIBUCION VOLUMEN X CRITERIO (Consumiciones)Total AperitivosEN MI CASA</v>
      </c>
      <c r="B251" s="10">
        <v>0</v>
      </c>
      <c r="C251" s="10">
        <v>0</v>
      </c>
      <c r="D251" s="12" t="s">
        <v>129</v>
      </c>
      <c r="E251" s="12">
        <v>8.7161334558536918</v>
      </c>
      <c r="F251" s="12">
        <v>8.489725145178749</v>
      </c>
      <c r="G251" s="12">
        <v>5.4067292613905016</v>
      </c>
      <c r="H251" s="12">
        <v>4.2872283756980298</v>
      </c>
      <c r="I251" s="12">
        <v>0</v>
      </c>
      <c r="J251" s="12">
        <v>0</v>
      </c>
      <c r="K251" s="12">
        <v>0</v>
      </c>
      <c r="L251" s="12">
        <v>0</v>
      </c>
      <c r="M251" s="12">
        <v>0</v>
      </c>
    </row>
    <row r="252" spans="1:13" x14ac:dyDescent="0.35">
      <c r="A252" s="10" t="str">
        <f>B3&amp;C233&amp;D252</f>
        <v>DISTRIBUCION VOLUMEN X CRITERIO (Consumiciones)Total AperitivosEN M.TRANSP.(AVION,TREN,AUTOC,E</v>
      </c>
      <c r="B252" s="10">
        <v>0</v>
      </c>
      <c r="C252" s="10">
        <v>0</v>
      </c>
      <c r="D252" s="27" t="s">
        <v>130</v>
      </c>
      <c r="E252" s="28">
        <v>2.2280753033713201</v>
      </c>
      <c r="F252" s="28">
        <v>1.5010390951612476</v>
      </c>
      <c r="G252" s="28">
        <v>2.3569088823403419</v>
      </c>
      <c r="H252" s="28">
        <v>1.2652809531609384</v>
      </c>
      <c r="I252" s="28">
        <v>0</v>
      </c>
      <c r="J252" s="28">
        <v>0</v>
      </c>
      <c r="K252" s="28">
        <v>0</v>
      </c>
      <c r="L252" s="28">
        <v>0</v>
      </c>
      <c r="M252" s="12">
        <v>0</v>
      </c>
    </row>
    <row r="253" spans="1:13" x14ac:dyDescent="0.35">
      <c r="A253" s="10" t="str">
        <f>B3&amp;C233&amp;D253</f>
        <v>DISTRIBUCION VOLUMEN X CRITERIO (Consumiciones)Total AperitivosEN OTRO LUGAR</v>
      </c>
      <c r="B253" s="10">
        <v>0</v>
      </c>
      <c r="C253" s="10">
        <v>0</v>
      </c>
      <c r="D253" s="12" t="s">
        <v>131</v>
      </c>
      <c r="E253" s="12">
        <v>11.885889643002209</v>
      </c>
      <c r="F253" s="12">
        <v>12.478230407655689</v>
      </c>
      <c r="G253" s="12">
        <v>8.2398516920056242</v>
      </c>
      <c r="H253" s="12">
        <v>9.8654060032291415</v>
      </c>
      <c r="I253" s="12">
        <v>0</v>
      </c>
      <c r="J253" s="12">
        <v>0</v>
      </c>
      <c r="K253" s="12">
        <v>0</v>
      </c>
      <c r="L253" s="12">
        <v>0</v>
      </c>
      <c r="M253" s="12">
        <v>0</v>
      </c>
    </row>
    <row r="254" spans="1:13" x14ac:dyDescent="0.35">
      <c r="A254" s="10" t="str">
        <f>B3&amp;C233&amp;D254</f>
        <v>DISTRIBUCION VOLUMEN X CRITERIO (Consumiciones)Total AperitivosDESAYUNO</v>
      </c>
      <c r="B254" s="10">
        <v>0</v>
      </c>
      <c r="C254" s="10">
        <v>0</v>
      </c>
      <c r="D254" s="27" t="s">
        <v>132</v>
      </c>
      <c r="E254" s="28">
        <v>3.7987769117347003</v>
      </c>
      <c r="F254" s="28">
        <v>4.6777563168783942</v>
      </c>
      <c r="G254" s="28">
        <v>3.681419164223771</v>
      </c>
      <c r="H254" s="28">
        <v>4.5198596989163251</v>
      </c>
      <c r="I254" s="28">
        <v>0</v>
      </c>
      <c r="J254" s="28">
        <v>0</v>
      </c>
      <c r="K254" s="28">
        <v>0</v>
      </c>
      <c r="L254" s="28">
        <v>0</v>
      </c>
      <c r="M254" s="12">
        <v>0</v>
      </c>
    </row>
    <row r="255" spans="1:13" x14ac:dyDescent="0.35">
      <c r="A255" s="10" t="str">
        <f>B3&amp;C233&amp;D255</f>
        <v>DISTRIBUCION VOLUMEN X CRITERIO (Consumiciones)Total AperitivosAPERITIVO/ANTES DE COMER</v>
      </c>
      <c r="B255" s="10">
        <v>0</v>
      </c>
      <c r="C255" s="10">
        <v>0</v>
      </c>
      <c r="D255" s="12" t="s">
        <v>133</v>
      </c>
      <c r="E255" s="12">
        <v>19.371321788878483</v>
      </c>
      <c r="F255" s="12">
        <v>19.648544400380292</v>
      </c>
      <c r="G255" s="12">
        <v>18.924339332059343</v>
      </c>
      <c r="H255" s="12">
        <v>20.710875570708691</v>
      </c>
      <c r="I255" s="12">
        <v>0</v>
      </c>
      <c r="J255" s="12">
        <v>0</v>
      </c>
      <c r="K255" s="12">
        <v>0</v>
      </c>
      <c r="L255" s="12">
        <v>0</v>
      </c>
      <c r="M255" s="12">
        <v>0</v>
      </c>
    </row>
    <row r="256" spans="1:13" x14ac:dyDescent="0.35">
      <c r="A256" s="10" t="str">
        <f>B3&amp;C233&amp;D256</f>
        <v>DISTRIBUCION VOLUMEN X CRITERIO (Consumiciones)Total AperitivosCOMIDA</v>
      </c>
      <c r="B256" s="10">
        <v>0</v>
      </c>
      <c r="C256" s="10">
        <v>0</v>
      </c>
      <c r="D256" s="27" t="s">
        <v>134</v>
      </c>
      <c r="E256" s="28">
        <v>5.8868619189537501</v>
      </c>
      <c r="F256" s="28">
        <v>7.35274768181855</v>
      </c>
      <c r="G256" s="28">
        <v>7.6910746882989249</v>
      </c>
      <c r="H256" s="28">
        <v>8.2687258519853177</v>
      </c>
      <c r="I256" s="28">
        <v>0</v>
      </c>
      <c r="J256" s="28">
        <v>0</v>
      </c>
      <c r="K256" s="28">
        <v>0</v>
      </c>
      <c r="L256" s="28">
        <v>0</v>
      </c>
      <c r="M256" s="12">
        <v>0</v>
      </c>
    </row>
    <row r="257" spans="1:13" x14ac:dyDescent="0.35">
      <c r="A257" s="10" t="str">
        <f>B3&amp;C233&amp;D257</f>
        <v>DISTRIBUCION VOLUMEN X CRITERIO (Consumiciones)Total AperitivosTARDE/MERIENDA</v>
      </c>
      <c r="B257" s="10">
        <v>0</v>
      </c>
      <c r="C257" s="10">
        <v>0</v>
      </c>
      <c r="D257" s="12" t="s">
        <v>135</v>
      </c>
      <c r="E257" s="12">
        <v>37.561613024084998</v>
      </c>
      <c r="F257" s="12">
        <v>33.602570071055858</v>
      </c>
      <c r="G257" s="12">
        <v>35.565716607561562</v>
      </c>
      <c r="H257" s="12">
        <v>33.608702713937475</v>
      </c>
      <c r="I257" s="12">
        <v>0</v>
      </c>
      <c r="J257" s="12">
        <v>0</v>
      </c>
      <c r="K257" s="12">
        <v>0</v>
      </c>
      <c r="L257" s="12">
        <v>0</v>
      </c>
      <c r="M257" s="12">
        <v>0</v>
      </c>
    </row>
    <row r="258" spans="1:13" x14ac:dyDescent="0.35">
      <c r="A258" s="10" t="str">
        <f>B3&amp;C233&amp;D258</f>
        <v>DISTRIBUCION VOLUMEN X CRITERIO (Consumiciones)Total AperitivosANTES DE CENAR</v>
      </c>
      <c r="B258" s="10">
        <v>0</v>
      </c>
      <c r="C258" s="10">
        <v>0</v>
      </c>
      <c r="D258" s="27" t="s">
        <v>136</v>
      </c>
      <c r="E258" s="28">
        <v>7.7565273505406758</v>
      </c>
      <c r="F258" s="28">
        <v>6.6042742679837394</v>
      </c>
      <c r="G258" s="28">
        <v>8.3258829595170365</v>
      </c>
      <c r="H258" s="28">
        <v>7.7262773069569688</v>
      </c>
      <c r="I258" s="28">
        <v>0</v>
      </c>
      <c r="J258" s="28">
        <v>0</v>
      </c>
      <c r="K258" s="28">
        <v>0</v>
      </c>
      <c r="L258" s="28">
        <v>0</v>
      </c>
      <c r="M258" s="12">
        <v>0</v>
      </c>
    </row>
    <row r="259" spans="1:13" x14ac:dyDescent="0.35">
      <c r="A259" s="10" t="str">
        <f>B3&amp;C233&amp;D259</f>
        <v>DISTRIBUCION VOLUMEN X CRITERIO (Consumiciones)Total AperitivosCENA</v>
      </c>
      <c r="B259" s="10">
        <v>0</v>
      </c>
      <c r="C259" s="10">
        <v>0</v>
      </c>
      <c r="D259" s="12" t="s">
        <v>137</v>
      </c>
      <c r="E259" s="12">
        <v>4.572222746382228</v>
      </c>
      <c r="F259" s="12">
        <v>4.3311366395697135</v>
      </c>
      <c r="G259" s="12">
        <v>5.4155190094800973</v>
      </c>
      <c r="H259" s="12">
        <v>4.6830252619031567</v>
      </c>
      <c r="I259" s="12">
        <v>0</v>
      </c>
      <c r="J259" s="12">
        <v>0</v>
      </c>
      <c r="K259" s="12">
        <v>0</v>
      </c>
      <c r="L259" s="12">
        <v>0</v>
      </c>
      <c r="M259" s="12">
        <v>0</v>
      </c>
    </row>
    <row r="260" spans="1:13" x14ac:dyDescent="0.35">
      <c r="A260" s="10" t="str">
        <f>B3&amp;C233&amp;D260</f>
        <v>DISTRIBUCION VOLUMEN X CRITERIO (Consumiciones)Total AperitivosDESPUES DE LA CENA</v>
      </c>
      <c r="B260" s="10">
        <v>0</v>
      </c>
      <c r="C260" s="10">
        <v>0</v>
      </c>
      <c r="D260" s="27" t="s">
        <v>138</v>
      </c>
      <c r="E260" s="28">
        <v>3.2087081631885441</v>
      </c>
      <c r="F260" s="28">
        <v>2.9002364677926709</v>
      </c>
      <c r="G260" s="28">
        <v>2.8933458215365371</v>
      </c>
      <c r="H260" s="28">
        <v>2.670758380143949</v>
      </c>
      <c r="I260" s="28">
        <v>0</v>
      </c>
      <c r="J260" s="28">
        <v>0</v>
      </c>
      <c r="K260" s="28">
        <v>0</v>
      </c>
      <c r="L260" s="28">
        <v>0</v>
      </c>
      <c r="M260" s="12">
        <v>0</v>
      </c>
    </row>
    <row r="261" spans="1:13" x14ac:dyDescent="0.35">
      <c r="A261" s="10" t="str">
        <f>B3&amp;C233&amp;D261</f>
        <v>DISTRIBUCION VOLUMEN X CRITERIO (Consumiciones)Total AperitivosDURANTE EL DIA</v>
      </c>
      <c r="B261" s="10">
        <v>0</v>
      </c>
      <c r="C261" s="10">
        <v>0</v>
      </c>
      <c r="D261" s="12" t="s">
        <v>139</v>
      </c>
      <c r="E261" s="12">
        <v>17.843974400165415</v>
      </c>
      <c r="F261" s="12">
        <v>20.882737042500665</v>
      </c>
      <c r="G261" s="12">
        <v>17.502709100271293</v>
      </c>
      <c r="H261" s="12">
        <v>17.81178897990252</v>
      </c>
      <c r="I261" s="12">
        <v>0</v>
      </c>
      <c r="J261" s="12">
        <v>0</v>
      </c>
      <c r="K261" s="12">
        <v>0</v>
      </c>
      <c r="L261" s="12">
        <v>0</v>
      </c>
      <c r="M261" s="12">
        <v>0</v>
      </c>
    </row>
    <row r="262" spans="1:13" x14ac:dyDescent="0.35">
      <c r="A262" s="10" t="str">
        <f>B3&amp;C233&amp;D262</f>
        <v>DISTRIBUCION VOLUMEN X CRITERIO (Consumiciones)Total AperitivosCON AMIGOS</v>
      </c>
      <c r="B262" s="10">
        <v>0</v>
      </c>
      <c r="C262" s="10">
        <v>0</v>
      </c>
      <c r="D262" s="27" t="s">
        <v>140</v>
      </c>
      <c r="E262" s="28">
        <v>23.04187889018073</v>
      </c>
      <c r="F262" s="28">
        <v>20.411736403679516</v>
      </c>
      <c r="G262" s="28">
        <v>20.615793611836306</v>
      </c>
      <c r="H262" s="28">
        <v>21.872509494032425</v>
      </c>
      <c r="I262" s="28">
        <v>0</v>
      </c>
      <c r="J262" s="28">
        <v>0</v>
      </c>
      <c r="K262" s="28">
        <v>0</v>
      </c>
      <c r="L262" s="28">
        <v>0</v>
      </c>
      <c r="M262" s="12">
        <v>0</v>
      </c>
    </row>
    <row r="263" spans="1:13" x14ac:dyDescent="0.35">
      <c r="A263" s="10" t="str">
        <f>B3&amp;C233&amp;D263</f>
        <v>DISTRIBUCION VOLUMEN X CRITERIO (Consumiciones)Total AperitivosCON CLIENTES</v>
      </c>
      <c r="B263" s="10">
        <v>0</v>
      </c>
      <c r="C263" s="10">
        <v>0</v>
      </c>
      <c r="D263" s="12" t="s">
        <v>141</v>
      </c>
      <c r="E263" s="12">
        <v>0.33505623209552887</v>
      </c>
      <c r="F263" s="12">
        <v>0.18755840939309681</v>
      </c>
      <c r="G263" s="12">
        <v>0.24576910880541961</v>
      </c>
      <c r="H263" s="12">
        <v>0.35695480028464893</v>
      </c>
      <c r="I263" s="12">
        <v>0</v>
      </c>
      <c r="J263" s="12">
        <v>0</v>
      </c>
      <c r="K263" s="12">
        <v>0</v>
      </c>
      <c r="L263" s="12">
        <v>0</v>
      </c>
      <c r="M263" s="12">
        <v>0</v>
      </c>
    </row>
    <row r="264" spans="1:13" x14ac:dyDescent="0.35">
      <c r="A264" s="10" t="str">
        <f>B3&amp;C233&amp;D264</f>
        <v>DISTRIBUCION VOLUMEN X CRITERIO (Consumiciones)Total AperitivosCON COMPAÑEROS DE TRABAJO</v>
      </c>
      <c r="B264" s="10">
        <v>0</v>
      </c>
      <c r="C264" s="10">
        <v>0</v>
      </c>
      <c r="D264" s="27" t="s">
        <v>142</v>
      </c>
      <c r="E264" s="28">
        <v>3.9218779319835502</v>
      </c>
      <c r="F264" s="28">
        <v>3.1279825612222858</v>
      </c>
      <c r="G264" s="28">
        <v>3.8172584473305133</v>
      </c>
      <c r="H264" s="28">
        <v>3.7876302977664422</v>
      </c>
      <c r="I264" s="28">
        <v>0</v>
      </c>
      <c r="J264" s="28">
        <v>0</v>
      </c>
      <c r="K264" s="28">
        <v>0</v>
      </c>
      <c r="L264" s="28">
        <v>0</v>
      </c>
      <c r="M264" s="12">
        <v>0</v>
      </c>
    </row>
    <row r="265" spans="1:13" x14ac:dyDescent="0.35">
      <c r="A265" s="10" t="str">
        <f>B3&amp;C233&amp;D265</f>
        <v>DISTRIBUCION VOLUMEN X CRITERIO (Consumiciones)Total AperitivosCON COMPAÑEROS DE CLASE</v>
      </c>
      <c r="B265" s="10">
        <v>0</v>
      </c>
      <c r="C265" s="10">
        <v>0</v>
      </c>
      <c r="D265" s="12" t="s">
        <v>143</v>
      </c>
      <c r="E265" s="12">
        <v>1.2290129077144749</v>
      </c>
      <c r="F265" s="12">
        <v>0.5629303812017924</v>
      </c>
      <c r="G265" s="12">
        <v>0.62899878403751008</v>
      </c>
      <c r="H265" s="12">
        <v>1.3669878831507938</v>
      </c>
      <c r="I265" s="12">
        <v>0</v>
      </c>
      <c r="J265" s="12">
        <v>0</v>
      </c>
      <c r="K265" s="12">
        <v>0</v>
      </c>
      <c r="L265" s="12">
        <v>0</v>
      </c>
      <c r="M265" s="12">
        <v>0</v>
      </c>
    </row>
    <row r="266" spans="1:13" x14ac:dyDescent="0.35">
      <c r="A266" s="10" t="str">
        <f>B3&amp;C233&amp;D266</f>
        <v>DISTRIBUCION VOLUMEN X CRITERIO (Consumiciones)Total AperitivosCON FAMILIA</v>
      </c>
      <c r="B266" s="10">
        <v>0</v>
      </c>
      <c r="C266" s="10">
        <v>0</v>
      </c>
      <c r="D266" s="27" t="s">
        <v>144</v>
      </c>
      <c r="E266" s="28">
        <v>32.730208447810924</v>
      </c>
      <c r="F266" s="28">
        <v>31.62778386820646</v>
      </c>
      <c r="G266" s="28">
        <v>35.29580902271568</v>
      </c>
      <c r="H266" s="28">
        <v>35.616437649086244</v>
      </c>
      <c r="I266" s="28">
        <v>0</v>
      </c>
      <c r="J266" s="28">
        <v>0</v>
      </c>
      <c r="K266" s="28">
        <v>0</v>
      </c>
      <c r="L266" s="28">
        <v>0</v>
      </c>
      <c r="M266" s="12">
        <v>0</v>
      </c>
    </row>
    <row r="267" spans="1:13" x14ac:dyDescent="0.35">
      <c r="A267" s="10" t="str">
        <f>B3&amp;C233&amp;D267</f>
        <v>DISTRIBUCION VOLUMEN X CRITERIO (Consumiciones)Total AperitivosCON LA PAREJA</v>
      </c>
      <c r="B267" s="10">
        <v>0</v>
      </c>
      <c r="C267" s="10">
        <v>0</v>
      </c>
      <c r="D267" s="12" t="s">
        <v>145</v>
      </c>
      <c r="E267" s="12">
        <v>8.9652815324094437</v>
      </c>
      <c r="F267" s="12">
        <v>9.9556723968038146</v>
      </c>
      <c r="G267" s="12">
        <v>10.394562953542481</v>
      </c>
      <c r="H267" s="12">
        <v>8.0185224821715924</v>
      </c>
      <c r="I267" s="12">
        <v>0</v>
      </c>
      <c r="J267" s="12">
        <v>0</v>
      </c>
      <c r="K267" s="12">
        <v>0</v>
      </c>
      <c r="L267" s="12">
        <v>0</v>
      </c>
      <c r="M267" s="12">
        <v>0</v>
      </c>
    </row>
    <row r="268" spans="1:13" x14ac:dyDescent="0.35">
      <c r="A268" s="10" t="str">
        <f>B3&amp;C233&amp;D268</f>
        <v>DISTRIBUCION VOLUMEN X CRITERIO (Consumiciones)Total AperitivosESTABA SOLO/A</v>
      </c>
      <c r="B268" s="10">
        <v>0</v>
      </c>
      <c r="C268" s="10">
        <v>0</v>
      </c>
      <c r="D268" s="27" t="s">
        <v>146</v>
      </c>
      <c r="E268" s="28">
        <v>27.556857760462055</v>
      </c>
      <c r="F268" s="28">
        <v>32.423971041648137</v>
      </c>
      <c r="G268" s="28">
        <v>27.439652139161712</v>
      </c>
      <c r="H268" s="28">
        <v>27.517862820694582</v>
      </c>
      <c r="I268" s="28">
        <v>0</v>
      </c>
      <c r="J268" s="28">
        <v>0</v>
      </c>
      <c r="K268" s="28">
        <v>0</v>
      </c>
      <c r="L268" s="28">
        <v>0</v>
      </c>
      <c r="M268" s="12">
        <v>0</v>
      </c>
    </row>
    <row r="269" spans="1:13" x14ac:dyDescent="0.35">
      <c r="A269" s="10" t="str">
        <f>B3&amp;C233&amp;D269</f>
        <v>DISTRIBUCION VOLUMEN X CRITERIO (Consumiciones)Total AperitivosOTROS</v>
      </c>
      <c r="B269" s="10">
        <v>0</v>
      </c>
      <c r="C269" s="10">
        <v>0</v>
      </c>
      <c r="D269" s="12" t="s">
        <v>147</v>
      </c>
      <c r="E269" s="12">
        <v>2.2198234605753342</v>
      </c>
      <c r="F269" s="12">
        <v>1.7023760565674395</v>
      </c>
      <c r="G269" s="12">
        <v>1.5621525910961074</v>
      </c>
      <c r="H269" s="12">
        <v>1.4631024873745542</v>
      </c>
      <c r="I269" s="12">
        <v>0</v>
      </c>
      <c r="J269" s="12">
        <v>0</v>
      </c>
      <c r="K269" s="12">
        <v>0</v>
      </c>
      <c r="L269" s="12">
        <v>0</v>
      </c>
      <c r="M269" s="12">
        <v>0</v>
      </c>
    </row>
    <row r="270" spans="1:13" x14ac:dyDescent="0.35">
      <c r="A270" s="10" t="str">
        <f>B3&amp;C233&amp;D270</f>
        <v>DISTRIBUCION VOLUMEN X CRITERIO (Consumiciones)Total AperitivosESTAR TRABAJANDO</v>
      </c>
      <c r="B270" s="10">
        <v>0</v>
      </c>
      <c r="C270" s="10">
        <v>0</v>
      </c>
      <c r="D270" s="27" t="s">
        <v>148</v>
      </c>
      <c r="E270" s="28">
        <v>5.6570175230308779</v>
      </c>
      <c r="F270" s="28">
        <v>6.23451609586707</v>
      </c>
      <c r="G270" s="28">
        <v>6.7483144768370682</v>
      </c>
      <c r="H270" s="28">
        <v>7.0418828259526043</v>
      </c>
      <c r="I270" s="28">
        <v>0</v>
      </c>
      <c r="J270" s="28">
        <v>0</v>
      </c>
      <c r="K270" s="28">
        <v>0</v>
      </c>
      <c r="L270" s="28">
        <v>0</v>
      </c>
      <c r="M270" s="12">
        <v>0</v>
      </c>
    </row>
    <row r="271" spans="1:13" x14ac:dyDescent="0.35">
      <c r="A271" s="10" t="str">
        <f>B3&amp;C233&amp;D271</f>
        <v>DISTRIBUCION VOLUMEN X CRITERIO (Consumiciones)Total AperitivosCOMIDA DE NEGOCIOS</v>
      </c>
      <c r="B271" s="10">
        <v>0</v>
      </c>
      <c r="C271" s="10">
        <v>0</v>
      </c>
      <c r="D271" s="12" t="s">
        <v>149</v>
      </c>
      <c r="E271" s="12">
        <v>0.25487593132668074</v>
      </c>
      <c r="F271" s="12">
        <v>0.16409530564646277</v>
      </c>
      <c r="G271" s="12">
        <v>0.10352963269512289</v>
      </c>
      <c r="H271" s="12">
        <v>0.30524621856026563</v>
      </c>
      <c r="I271" s="12">
        <v>0</v>
      </c>
      <c r="J271" s="12">
        <v>0</v>
      </c>
      <c r="K271" s="12">
        <v>0</v>
      </c>
      <c r="L271" s="12">
        <v>0</v>
      </c>
      <c r="M271" s="12">
        <v>0</v>
      </c>
    </row>
    <row r="272" spans="1:13" x14ac:dyDescent="0.35">
      <c r="A272" s="10" t="str">
        <f>B3&amp;C233&amp;D272</f>
        <v>DISTRIBUCION VOLUMEN X CRITERIO (Consumiciones)Total AperitivosPOR PLACER/RELAX</v>
      </c>
      <c r="B272" s="10">
        <v>0</v>
      </c>
      <c r="C272" s="10">
        <v>0</v>
      </c>
      <c r="D272" s="27" t="s">
        <v>150</v>
      </c>
      <c r="E272" s="28">
        <v>17.53961021127197</v>
      </c>
      <c r="F272" s="28">
        <v>16.131374782390715</v>
      </c>
      <c r="G272" s="28">
        <v>18.421480867887798</v>
      </c>
      <c r="H272" s="28">
        <v>18.121265531466232</v>
      </c>
      <c r="I272" s="28">
        <v>0</v>
      </c>
      <c r="J272" s="28">
        <v>0</v>
      </c>
      <c r="K272" s="28">
        <v>0</v>
      </c>
      <c r="L272" s="28">
        <v>0</v>
      </c>
      <c r="M272" s="12">
        <v>0</v>
      </c>
    </row>
    <row r="273" spans="1:13" x14ac:dyDescent="0.35">
      <c r="A273" s="10" t="str">
        <f>B3&amp;C233&amp;D273</f>
        <v>DISTRIBUCION VOLUMEN X CRITERIO (Consumiciones)Total AperitivosTENER HAMBRE/SIN PLANIFICAR</v>
      </c>
      <c r="B273" s="10">
        <v>0</v>
      </c>
      <c r="C273" s="10">
        <v>0</v>
      </c>
      <c r="D273" s="12" t="s">
        <v>151</v>
      </c>
      <c r="E273" s="12">
        <v>39.812042058972416</v>
      </c>
      <c r="F273" s="12">
        <v>40.630151434113053</v>
      </c>
      <c r="G273" s="12">
        <v>41.439827900708764</v>
      </c>
      <c r="H273" s="12">
        <v>41.560565664017929</v>
      </c>
      <c r="I273" s="12">
        <v>0</v>
      </c>
      <c r="J273" s="12">
        <v>0</v>
      </c>
      <c r="K273" s="12">
        <v>0</v>
      </c>
      <c r="L273" s="12">
        <v>0</v>
      </c>
      <c r="M273" s="12">
        <v>0</v>
      </c>
    </row>
    <row r="274" spans="1:13" x14ac:dyDescent="0.35">
      <c r="A274" s="10" t="str">
        <f>B3&amp;C233&amp;D274</f>
        <v>DISTRIBUCION VOLUMEN X CRITERIO (Consumiciones)Total AperitivosESTAR DE COMPRAS</v>
      </c>
      <c r="B274" s="10">
        <v>0</v>
      </c>
      <c r="C274" s="10">
        <v>0</v>
      </c>
      <c r="D274" s="27" t="s">
        <v>152</v>
      </c>
      <c r="E274" s="28">
        <v>4.7958609244039163</v>
      </c>
      <c r="F274" s="28">
        <v>6.5458894227159252</v>
      </c>
      <c r="G274" s="28">
        <v>4.2213930539437587</v>
      </c>
      <c r="H274" s="28">
        <v>3.3395164409525551</v>
      </c>
      <c r="I274" s="28">
        <v>0</v>
      </c>
      <c r="J274" s="28">
        <v>0</v>
      </c>
      <c r="K274" s="28">
        <v>0</v>
      </c>
      <c r="L274" s="28">
        <v>0</v>
      </c>
      <c r="M274" s="12">
        <v>0</v>
      </c>
    </row>
    <row r="275" spans="1:13" x14ac:dyDescent="0.35">
      <c r="A275" s="10" t="str">
        <f>B3&amp;C233&amp;D275</f>
        <v>DISTRIBUCION VOLUMEN X CRITERIO (Consumiciones)Total AperitivosNO COCINAR EN CASA</v>
      </c>
      <c r="B275" s="10">
        <v>0</v>
      </c>
      <c r="C275" s="10">
        <v>0</v>
      </c>
      <c r="D275" s="12" t="s">
        <v>153</v>
      </c>
      <c r="E275" s="12">
        <v>2.1010322263144059</v>
      </c>
      <c r="F275" s="12">
        <v>2.4269673207748563</v>
      </c>
      <c r="G275" s="12">
        <v>2.3196313952893903</v>
      </c>
      <c r="H275" s="12">
        <v>2.5285870512271704</v>
      </c>
      <c r="I275" s="12">
        <v>0</v>
      </c>
      <c r="J275" s="12">
        <v>0</v>
      </c>
      <c r="K275" s="12">
        <v>0</v>
      </c>
      <c r="L275" s="12">
        <v>0</v>
      </c>
      <c r="M275" s="12">
        <v>0</v>
      </c>
    </row>
    <row r="276" spans="1:13" x14ac:dyDescent="0.35">
      <c r="A276" s="10" t="str">
        <f>B3&amp;C233&amp;D276</f>
        <v>DISTRIBUCION VOLUMEN X CRITERIO (Consumiciones)Total AperitivosCELEBRACION/FIESTA/SALIR TOMAR</v>
      </c>
      <c r="B276" s="10">
        <v>0</v>
      </c>
      <c r="C276" s="10">
        <v>0</v>
      </c>
      <c r="D276" s="27" t="s">
        <v>154</v>
      </c>
      <c r="E276" s="28">
        <v>17.131294236507021</v>
      </c>
      <c r="F276" s="28">
        <v>13.858601039441719</v>
      </c>
      <c r="G276" s="28">
        <v>16.745764931962572</v>
      </c>
      <c r="H276" s="28">
        <v>16.860056103916126</v>
      </c>
      <c r="I276" s="28">
        <v>0</v>
      </c>
      <c r="J276" s="28">
        <v>0</v>
      </c>
      <c r="K276" s="28">
        <v>0</v>
      </c>
      <c r="L276" s="28">
        <v>0</v>
      </c>
      <c r="M276" s="12">
        <v>0</v>
      </c>
    </row>
    <row r="277" spans="1:13" x14ac:dyDescent="0.35">
      <c r="A277" s="10" t="str">
        <f>B3&amp;C233&amp;D277</f>
        <v>DISTRIBUCION VOLUMEN X CRITERIO (Consumiciones)Total AperitivosVIENDO DEPORTES</v>
      </c>
      <c r="B277" s="10">
        <v>0</v>
      </c>
      <c r="C277" s="10">
        <v>0</v>
      </c>
      <c r="D277" s="12" t="s">
        <v>155</v>
      </c>
      <c r="E277" s="12">
        <v>2.8693550681591287</v>
      </c>
      <c r="F277" s="12">
        <v>2.4485766302357632</v>
      </c>
      <c r="G277" s="12">
        <v>2.4788476324485225</v>
      </c>
      <c r="H277" s="12">
        <v>2.97970155909975</v>
      </c>
      <c r="I277" s="12">
        <v>0</v>
      </c>
      <c r="J277" s="12">
        <v>0</v>
      </c>
      <c r="K277" s="12">
        <v>0</v>
      </c>
      <c r="L277" s="12">
        <v>0</v>
      </c>
      <c r="M277" s="12">
        <v>0</v>
      </c>
    </row>
    <row r="278" spans="1:13" x14ac:dyDescent="0.35">
      <c r="A278" s="10" t="str">
        <f>B3&amp;C233&amp;D278</f>
        <v>DISTRIBUCION VOLUMEN X CRITERIO (Consumiciones)Total AperitivosOTROS MOTIVOS</v>
      </c>
      <c r="B278" s="10">
        <v>0</v>
      </c>
      <c r="C278" s="10">
        <v>0</v>
      </c>
      <c r="D278" s="27" t="s">
        <v>156</v>
      </c>
      <c r="E278" s="28">
        <v>9.8389167580911465</v>
      </c>
      <c r="F278" s="28">
        <v>11.559836921552071</v>
      </c>
      <c r="G278" s="28">
        <v>7.5212141848256309</v>
      </c>
      <c r="H278" s="28">
        <v>7.2631791209744136</v>
      </c>
      <c r="I278" s="28">
        <v>0</v>
      </c>
      <c r="J278" s="28">
        <v>0</v>
      </c>
      <c r="K278" s="28">
        <v>0</v>
      </c>
      <c r="L278" s="28">
        <v>0</v>
      </c>
      <c r="M278" s="12">
        <v>0</v>
      </c>
    </row>
    <row r="279" spans="1:13" x14ac:dyDescent="0.35">
      <c r="A279" s="10" t="str">
        <f>B279&amp;C279&amp;D279</f>
        <v>DISTRIBUCION VOLUMEN X CRITERIO (kg ó litros)TotalAlimentacionT.ESPAÑA</v>
      </c>
      <c r="B279" s="10" t="s">
        <v>110</v>
      </c>
      <c r="C279" s="10" t="s">
        <v>157</v>
      </c>
      <c r="D279" s="12" t="s">
        <v>36</v>
      </c>
      <c r="E279" s="12">
        <v>100</v>
      </c>
      <c r="F279" s="12">
        <v>100</v>
      </c>
      <c r="G279" s="12">
        <v>100</v>
      </c>
      <c r="H279" s="12">
        <v>100</v>
      </c>
      <c r="I279" s="12">
        <v>0</v>
      </c>
      <c r="J279" s="12">
        <v>0</v>
      </c>
      <c r="K279" s="12">
        <v>0</v>
      </c>
      <c r="L279" s="12">
        <v>0</v>
      </c>
      <c r="M279" s="12">
        <v>0</v>
      </c>
    </row>
    <row r="280" spans="1:13" x14ac:dyDescent="0.35">
      <c r="A280" s="10" t="str">
        <f>B279&amp;C279&amp;D280</f>
        <v>DISTRIBUCION VOLUMEN X CRITERIO (kg ó litros)TotalAlimentacionHiper+Super+Discount+G.A</v>
      </c>
      <c r="B280" s="10">
        <v>0</v>
      </c>
      <c r="C280" s="10">
        <v>0</v>
      </c>
      <c r="D280" s="27" t="s">
        <v>23</v>
      </c>
      <c r="E280" s="28">
        <v>10.476256005826636</v>
      </c>
      <c r="F280" s="28">
        <v>12.770765111146549</v>
      </c>
      <c r="G280" s="28">
        <v>8.5126979765043416</v>
      </c>
      <c r="H280" s="28">
        <v>8.2858171839785744</v>
      </c>
      <c r="I280" s="28">
        <v>0</v>
      </c>
      <c r="J280" s="28">
        <v>0</v>
      </c>
      <c r="K280" s="28">
        <v>0</v>
      </c>
      <c r="L280" s="28">
        <v>0</v>
      </c>
      <c r="M280" s="12">
        <v>0</v>
      </c>
    </row>
    <row r="281" spans="1:13" x14ac:dyDescent="0.35">
      <c r="A281" s="10" t="str">
        <f>B279&amp;C279&amp;D281</f>
        <v>DISTRIBUCION VOLUMEN X CRITERIO (kg ó litros)TotalAlimentacionRestaurantes</v>
      </c>
      <c r="B281" s="10">
        <v>0</v>
      </c>
      <c r="C281" s="10">
        <v>0</v>
      </c>
      <c r="D281" s="12" t="s">
        <v>24</v>
      </c>
      <c r="E281" s="12">
        <v>19.828293963442842</v>
      </c>
      <c r="F281" s="12">
        <v>16.578788526114234</v>
      </c>
      <c r="G281" s="12">
        <v>19.840403697817887</v>
      </c>
      <c r="H281" s="12">
        <v>20.221232050150242</v>
      </c>
      <c r="I281" s="12">
        <v>0</v>
      </c>
      <c r="J281" s="12">
        <v>0</v>
      </c>
      <c r="K281" s="12">
        <v>0</v>
      </c>
      <c r="L281" s="12">
        <v>0</v>
      </c>
      <c r="M281" s="12">
        <v>0</v>
      </c>
    </row>
    <row r="282" spans="1:13" x14ac:dyDescent="0.35">
      <c r="A282" s="10" t="str">
        <f>B279&amp;C279&amp;D282</f>
        <v>DISTRIBUCION VOLUMEN X CRITERIO (kg ó litros)TotalAlimentacionRestaurantes Fast Food</v>
      </c>
      <c r="B282" s="10">
        <v>0</v>
      </c>
      <c r="C282" s="10">
        <v>0</v>
      </c>
      <c r="D282" s="27" t="s">
        <v>25</v>
      </c>
      <c r="E282" s="28">
        <v>11.524698292768223</v>
      </c>
      <c r="F282" s="28">
        <v>13.661713240306359</v>
      </c>
      <c r="G282" s="28">
        <v>14.071147771851548</v>
      </c>
      <c r="H282" s="28">
        <v>14.88928289751717</v>
      </c>
      <c r="I282" s="28">
        <v>0</v>
      </c>
      <c r="J282" s="28">
        <v>0</v>
      </c>
      <c r="K282" s="28">
        <v>0</v>
      </c>
      <c r="L282" s="28">
        <v>0</v>
      </c>
      <c r="M282" s="12">
        <v>0</v>
      </c>
    </row>
    <row r="283" spans="1:13" x14ac:dyDescent="0.35">
      <c r="A283" s="10" t="str">
        <f>B279&amp;C279&amp;D283</f>
        <v>DISTRIBUCION VOLUMEN X CRITERIO (kg ó litros)TotalAlimentacionBares/Cafeterias/Cervecerias</v>
      </c>
      <c r="B283" s="10">
        <v>0</v>
      </c>
      <c r="C283" s="10">
        <v>0</v>
      </c>
      <c r="D283" s="12" t="s">
        <v>26</v>
      </c>
      <c r="E283" s="12">
        <v>39.8808262411386</v>
      </c>
      <c r="F283" s="12">
        <v>36.964572638466151</v>
      </c>
      <c r="G283" s="12">
        <v>39.575328863633182</v>
      </c>
      <c r="H283" s="12">
        <v>40.507566411542776</v>
      </c>
      <c r="I283" s="12">
        <v>0</v>
      </c>
      <c r="J283" s="12">
        <v>0</v>
      </c>
      <c r="K283" s="12">
        <v>0</v>
      </c>
      <c r="L283" s="12">
        <v>0</v>
      </c>
      <c r="M283" s="12">
        <v>0</v>
      </c>
    </row>
    <row r="284" spans="1:13" x14ac:dyDescent="0.35">
      <c r="A284" s="10" t="str">
        <f>B279&amp;C279&amp;D284</f>
        <v>DISTRIBUCION VOLUMEN X CRITERIO (kg ó litros)TotalAlimentacionPanaderias/Pastelerias</v>
      </c>
      <c r="B284" s="10">
        <v>0</v>
      </c>
      <c r="C284" s="10">
        <v>0</v>
      </c>
      <c r="D284" s="27" t="s">
        <v>27</v>
      </c>
      <c r="E284" s="28">
        <v>1.6319020243160312</v>
      </c>
      <c r="F284" s="28">
        <v>1.8083275957112497</v>
      </c>
      <c r="G284" s="28">
        <v>1.4036766809611543</v>
      </c>
      <c r="H284" s="28">
        <v>1.20026735857371</v>
      </c>
      <c r="I284" s="28">
        <v>0</v>
      </c>
      <c r="J284" s="28">
        <v>0</v>
      </c>
      <c r="K284" s="28">
        <v>0</v>
      </c>
      <c r="L284" s="28">
        <v>0</v>
      </c>
      <c r="M284" s="12">
        <v>0</v>
      </c>
    </row>
    <row r="285" spans="1:13" x14ac:dyDescent="0.35">
      <c r="A285" s="10" t="str">
        <f>B279&amp;C279&amp;D285</f>
        <v>DISTRIBUCION VOLUMEN X CRITERIO (kg ó litros)TotalAlimentacionTda.Alimentacion/Delicatesen</v>
      </c>
      <c r="B285" s="10">
        <v>0</v>
      </c>
      <c r="C285" s="10">
        <v>0</v>
      </c>
      <c r="D285" s="12" t="s">
        <v>122</v>
      </c>
      <c r="E285" s="12">
        <v>1.7693475503253482</v>
      </c>
      <c r="F285" s="12">
        <v>2.387533961320436</v>
      </c>
      <c r="G285" s="12">
        <v>2.1532274630663153</v>
      </c>
      <c r="H285" s="12">
        <v>1.6544612943213637</v>
      </c>
      <c r="I285" s="12">
        <v>0</v>
      </c>
      <c r="J285" s="12">
        <v>0</v>
      </c>
      <c r="K285" s="12">
        <v>0</v>
      </c>
      <c r="L285" s="12">
        <v>0</v>
      </c>
      <c r="M285" s="12">
        <v>0</v>
      </c>
    </row>
    <row r="286" spans="1:13" x14ac:dyDescent="0.35">
      <c r="A286" s="10" t="str">
        <f>B279&amp;C279&amp;D286</f>
        <v>DISTRIBUCION VOLUMEN X CRITERIO (kg ó litros)TotalAlimentacionCanal Conveniencia/24h</v>
      </c>
      <c r="B286" s="10">
        <v>0</v>
      </c>
      <c r="C286" s="10">
        <v>0</v>
      </c>
      <c r="D286" s="27" t="s">
        <v>123</v>
      </c>
      <c r="E286" s="28">
        <v>3.5272375369497566</v>
      </c>
      <c r="F286" s="28">
        <v>5.583580353780885</v>
      </c>
      <c r="G286" s="28">
        <v>4.8749501670847222</v>
      </c>
      <c r="H286" s="28">
        <v>3.3143156901205706</v>
      </c>
      <c r="I286" s="28">
        <v>0</v>
      </c>
      <c r="J286" s="28">
        <v>0</v>
      </c>
      <c r="K286" s="28">
        <v>0</v>
      </c>
      <c r="L286" s="28">
        <v>0</v>
      </c>
      <c r="M286" s="12">
        <v>0</v>
      </c>
    </row>
    <row r="287" spans="1:13" x14ac:dyDescent="0.35">
      <c r="A287" s="10" t="str">
        <f>B279&amp;C279&amp;D287</f>
        <v>DISTRIBUCION VOLUMEN X CRITERIO (kg ó litros)TotalAlimentacionHoteles</v>
      </c>
      <c r="B287" s="10">
        <v>0</v>
      </c>
      <c r="C287" s="10">
        <v>0</v>
      </c>
      <c r="D287" s="12" t="s">
        <v>29</v>
      </c>
      <c r="E287" s="12">
        <v>0.87273549119052907</v>
      </c>
      <c r="F287" s="12">
        <v>0.44494617957072718</v>
      </c>
      <c r="G287" s="12">
        <v>0.65923378701836932</v>
      </c>
      <c r="H287" s="12">
        <v>0.62392079844442716</v>
      </c>
      <c r="I287" s="12">
        <v>0</v>
      </c>
      <c r="J287" s="12">
        <v>0</v>
      </c>
      <c r="K287" s="12">
        <v>0</v>
      </c>
      <c r="L287" s="12">
        <v>0</v>
      </c>
      <c r="M287" s="12">
        <v>0</v>
      </c>
    </row>
    <row r="288" spans="1:13" x14ac:dyDescent="0.35">
      <c r="A288" s="10" t="str">
        <f>B279&amp;C279&amp;D288</f>
        <v>DISTRIBUCION VOLUMEN X CRITERIO (kg ó litros)TotalAlimentacionEstaciones de servicio</v>
      </c>
      <c r="B288" s="10">
        <v>0</v>
      </c>
      <c r="C288" s="10">
        <v>0</v>
      </c>
      <c r="D288" s="27" t="s">
        <v>30</v>
      </c>
      <c r="E288" s="28">
        <v>1.8226242158073656</v>
      </c>
      <c r="F288" s="28">
        <v>1.8606214107860934</v>
      </c>
      <c r="G288" s="28">
        <v>1.5778230291155455</v>
      </c>
      <c r="H288" s="28">
        <v>1.492210106943324</v>
      </c>
      <c r="I288" s="28">
        <v>0</v>
      </c>
      <c r="J288" s="28">
        <v>0</v>
      </c>
      <c r="K288" s="28">
        <v>0</v>
      </c>
      <c r="L288" s="28">
        <v>0</v>
      </c>
      <c r="M288" s="12">
        <v>0</v>
      </c>
    </row>
    <row r="289" spans="1:13" x14ac:dyDescent="0.35">
      <c r="A289" s="10" t="str">
        <f>B279&amp;C279&amp;D289</f>
        <v>DISTRIBUCION VOLUMEN X CRITERIO (kg ó litros)TotalAlimentacionMaquinas dispensadoras</v>
      </c>
      <c r="B289" s="10">
        <v>0</v>
      </c>
      <c r="C289" s="10">
        <v>0</v>
      </c>
      <c r="D289" s="12" t="s">
        <v>31</v>
      </c>
      <c r="E289" s="12">
        <v>1.5664968429843547</v>
      </c>
      <c r="F289" s="12">
        <v>1.9385436643529868</v>
      </c>
      <c r="G289" s="12">
        <v>1.5811672127268435</v>
      </c>
      <c r="H289" s="12">
        <v>1.4788762324728562</v>
      </c>
      <c r="I289" s="12">
        <v>0</v>
      </c>
      <c r="J289" s="12">
        <v>0</v>
      </c>
      <c r="K289" s="12">
        <v>0</v>
      </c>
      <c r="L289" s="12">
        <v>0</v>
      </c>
      <c r="M289" s="12">
        <v>0</v>
      </c>
    </row>
    <row r="290" spans="1:13" x14ac:dyDescent="0.35">
      <c r="A290" s="10" t="str">
        <f>B279&amp;C279&amp;D290</f>
        <v>DISTRIBUCION VOLUMEN X CRITERIO (kg ó litros)TotalAlimentacionServicio en la empresa</v>
      </c>
      <c r="B290" s="10">
        <v>0</v>
      </c>
      <c r="C290" s="10">
        <v>0</v>
      </c>
      <c r="D290" s="27" t="s">
        <v>32</v>
      </c>
      <c r="E290" s="28">
        <v>1.6424237617753963</v>
      </c>
      <c r="F290" s="28">
        <v>1.5826656243807673</v>
      </c>
      <c r="G290" s="28">
        <v>1.6093445033820115</v>
      </c>
      <c r="H290" s="28">
        <v>1.2373727373769983</v>
      </c>
      <c r="I290" s="28">
        <v>0</v>
      </c>
      <c r="J290" s="28">
        <v>0</v>
      </c>
      <c r="K290" s="28">
        <v>0</v>
      </c>
      <c r="L290" s="28">
        <v>0</v>
      </c>
      <c r="M290" s="12">
        <v>0</v>
      </c>
    </row>
    <row r="291" spans="1:13" x14ac:dyDescent="0.35">
      <c r="A291" s="10" t="str">
        <f>B279&amp;C279&amp;D291</f>
        <v>DISTRIBUCION VOLUMEN X CRITERIO (kg ó litros)TotalAlimentacionResto de canales</v>
      </c>
      <c r="B291" s="10">
        <v>0</v>
      </c>
      <c r="C291" s="10">
        <v>0</v>
      </c>
      <c r="D291" s="12" t="s">
        <v>33</v>
      </c>
      <c r="E291" s="12">
        <v>5.4571561388333949</v>
      </c>
      <c r="F291" s="12">
        <v>4.4179442454822411</v>
      </c>
      <c r="G291" s="12">
        <v>4.1410003354416549</v>
      </c>
      <c r="H291" s="12">
        <v>5.0946737413070942</v>
      </c>
      <c r="I291" s="12">
        <v>0</v>
      </c>
      <c r="J291" s="12">
        <v>0</v>
      </c>
      <c r="K291" s="12">
        <v>0</v>
      </c>
      <c r="L291" s="12">
        <v>0</v>
      </c>
      <c r="M291" s="12">
        <v>0</v>
      </c>
    </row>
    <row r="292" spans="1:13" x14ac:dyDescent="0.35">
      <c r="A292" s="10" t="str">
        <f>B279&amp;C279&amp;D292</f>
        <v>DISTRIBUCION VOLUMEN X CRITERIO (kg ó litros)TotalAlimentacionEN LA CALLE</v>
      </c>
      <c r="B292" s="10">
        <v>0</v>
      </c>
      <c r="C292" s="10">
        <v>0</v>
      </c>
      <c r="D292" s="27" t="s">
        <v>124</v>
      </c>
      <c r="E292" s="28">
        <v>5.886520333808317</v>
      </c>
      <c r="F292" s="28">
        <v>6.4572198817410147</v>
      </c>
      <c r="G292" s="28">
        <v>6.2837089204515415</v>
      </c>
      <c r="H292" s="28">
        <v>4.893231141848414</v>
      </c>
      <c r="I292" s="28">
        <v>0</v>
      </c>
      <c r="J292" s="28">
        <v>0</v>
      </c>
      <c r="K292" s="28">
        <v>0</v>
      </c>
      <c r="L292" s="28">
        <v>0</v>
      </c>
      <c r="M292" s="12">
        <v>0</v>
      </c>
    </row>
    <row r="293" spans="1:13" x14ac:dyDescent="0.35">
      <c r="A293" s="10" t="str">
        <f>B279&amp;C279&amp;D293</f>
        <v>DISTRIBUCION VOLUMEN X CRITERIO (kg ó litros)TotalAlimentacionEN CASA DE OTROS</v>
      </c>
      <c r="B293" s="10">
        <v>0</v>
      </c>
      <c r="C293" s="10">
        <v>0</v>
      </c>
      <c r="D293" s="12" t="s">
        <v>125</v>
      </c>
      <c r="E293" s="12">
        <v>4.2508024836515865</v>
      </c>
      <c r="F293" s="12">
        <v>7.1303067335397046</v>
      </c>
      <c r="G293" s="12">
        <v>5.8520060329936774</v>
      </c>
      <c r="H293" s="12">
        <v>5.167260996672983</v>
      </c>
      <c r="I293" s="12">
        <v>0</v>
      </c>
      <c r="J293" s="12">
        <v>0</v>
      </c>
      <c r="K293" s="12">
        <v>0</v>
      </c>
      <c r="L293" s="12">
        <v>0</v>
      </c>
      <c r="M293" s="12">
        <v>0</v>
      </c>
    </row>
    <row r="294" spans="1:13" x14ac:dyDescent="0.35">
      <c r="A294" s="10" t="str">
        <f>B279&amp;C279&amp;D294</f>
        <v>DISTRIBUCION VOLUMEN X CRITERIO (kg ó litros)TotalAlimentacionEN EL ESTABLECIMIENTO</v>
      </c>
      <c r="B294" s="10">
        <v>0</v>
      </c>
      <c r="C294" s="10">
        <v>0</v>
      </c>
      <c r="D294" s="27" t="s">
        <v>126</v>
      </c>
      <c r="E294" s="28">
        <v>71.545754298881519</v>
      </c>
      <c r="F294" s="28">
        <v>60.078630169763358</v>
      </c>
      <c r="G294" s="28">
        <v>64.181898471384343</v>
      </c>
      <c r="H294" s="28">
        <v>69.085966669575356</v>
      </c>
      <c r="I294" s="28">
        <v>0</v>
      </c>
      <c r="J294" s="28">
        <v>0</v>
      </c>
      <c r="K294" s="28">
        <v>0</v>
      </c>
      <c r="L294" s="28">
        <v>0</v>
      </c>
      <c r="M294" s="12">
        <v>0</v>
      </c>
    </row>
    <row r="295" spans="1:13" x14ac:dyDescent="0.35">
      <c r="A295" s="10" t="str">
        <f>B279&amp;C279&amp;D295</f>
        <v>DISTRIBUCION VOLUMEN X CRITERIO (kg ó litros)TotalAlimentacionEN EL TRABAJO</v>
      </c>
      <c r="B295" s="10">
        <v>0</v>
      </c>
      <c r="C295" s="10">
        <v>0</v>
      </c>
      <c r="D295" s="12" t="s">
        <v>127</v>
      </c>
      <c r="E295" s="12">
        <v>6.1625952799009358</v>
      </c>
      <c r="F295" s="12">
        <v>6.770579337098666</v>
      </c>
      <c r="G295" s="12">
        <v>6.4242950837003532</v>
      </c>
      <c r="H295" s="12">
        <v>6.1659516709800171</v>
      </c>
      <c r="I295" s="12">
        <v>0</v>
      </c>
      <c r="J295" s="12">
        <v>0</v>
      </c>
      <c r="K295" s="12">
        <v>0</v>
      </c>
      <c r="L295" s="12">
        <v>0</v>
      </c>
      <c r="M295" s="12">
        <v>0</v>
      </c>
    </row>
    <row r="296" spans="1:13" x14ac:dyDescent="0.35">
      <c r="A296" s="10" t="str">
        <f>B279&amp;C279&amp;D296</f>
        <v>DISTRIBUCION VOLUMEN X CRITERIO (kg ó litros)TotalAlimentacionEN COLEGIO/INSTITUTO/UNIV.</v>
      </c>
      <c r="B296" s="10">
        <v>0</v>
      </c>
      <c r="C296" s="10">
        <v>0</v>
      </c>
      <c r="D296" s="27" t="s">
        <v>128</v>
      </c>
      <c r="E296" s="28">
        <v>0.33347628748687369</v>
      </c>
      <c r="F296" s="28">
        <v>0.22232316567654986</v>
      </c>
      <c r="G296" s="28">
        <v>0.18108137685950851</v>
      </c>
      <c r="H296" s="28">
        <v>0.36392292643782426</v>
      </c>
      <c r="I296" s="28">
        <v>0</v>
      </c>
      <c r="J296" s="28">
        <v>0</v>
      </c>
      <c r="K296" s="28">
        <v>0</v>
      </c>
      <c r="L296" s="28">
        <v>0</v>
      </c>
      <c r="M296" s="12">
        <v>0</v>
      </c>
    </row>
    <row r="297" spans="1:13" x14ac:dyDescent="0.35">
      <c r="A297" s="10" t="str">
        <f>B279&amp;C279&amp;D297</f>
        <v>DISTRIBUCION VOLUMEN X CRITERIO (kg ó litros)TotalAlimentacionEN MI CASA</v>
      </c>
      <c r="B297" s="10">
        <v>0</v>
      </c>
      <c r="C297" s="10">
        <v>0</v>
      </c>
      <c r="D297" s="12" t="s">
        <v>129</v>
      </c>
      <c r="E297" s="12">
        <v>8.3945264086273159</v>
      </c>
      <c r="F297" s="12">
        <v>15.483764706199683</v>
      </c>
      <c r="G297" s="12">
        <v>14.804929418546417</v>
      </c>
      <c r="H297" s="12">
        <v>11.586285483613153</v>
      </c>
      <c r="I297" s="12">
        <v>0</v>
      </c>
      <c r="J297" s="12">
        <v>0</v>
      </c>
      <c r="K297" s="12">
        <v>0</v>
      </c>
      <c r="L297" s="12">
        <v>0</v>
      </c>
      <c r="M297" s="12">
        <v>0</v>
      </c>
    </row>
    <row r="298" spans="1:13" x14ac:dyDescent="0.35">
      <c r="A298" s="10" t="str">
        <f>B279&amp;C279&amp;D298</f>
        <v>DISTRIBUCION VOLUMEN X CRITERIO (kg ó litros)TotalAlimentacionEN M.TRANSP.(AVION,TREN,AUTOC,E</v>
      </c>
      <c r="B298" s="10">
        <v>0</v>
      </c>
      <c r="C298" s="10">
        <v>0</v>
      </c>
      <c r="D298" s="27" t="s">
        <v>130</v>
      </c>
      <c r="E298" s="28">
        <v>0.37278888921645359</v>
      </c>
      <c r="F298" s="28">
        <v>0.35667517409175342</v>
      </c>
      <c r="G298" s="28">
        <v>0.43506280431331468</v>
      </c>
      <c r="H298" s="28">
        <v>0.28457265750394972</v>
      </c>
      <c r="I298" s="28">
        <v>0</v>
      </c>
      <c r="J298" s="28">
        <v>0</v>
      </c>
      <c r="K298" s="28">
        <v>0</v>
      </c>
      <c r="L298" s="28">
        <v>0</v>
      </c>
      <c r="M298" s="12">
        <v>0</v>
      </c>
    </row>
    <row r="299" spans="1:13" x14ac:dyDescent="0.35">
      <c r="A299" s="10" t="str">
        <f>B279&amp;C279&amp;D299</f>
        <v>DISTRIBUCION VOLUMEN X CRITERIO (kg ó litros)TotalAlimentacionEN OTRO LUGAR</v>
      </c>
      <c r="B299" s="10">
        <v>0</v>
      </c>
      <c r="C299" s="10">
        <v>0</v>
      </c>
      <c r="D299" s="12" t="s">
        <v>131</v>
      </c>
      <c r="E299" s="12">
        <v>3.0535325479865367</v>
      </c>
      <c r="F299" s="12">
        <v>3.5005032501033049</v>
      </c>
      <c r="G299" s="12">
        <v>1.8370192624221575</v>
      </c>
      <c r="H299" s="12">
        <v>2.4528040652785648</v>
      </c>
      <c r="I299" s="12">
        <v>0</v>
      </c>
      <c r="J299" s="12">
        <v>0</v>
      </c>
      <c r="K299" s="12">
        <v>0</v>
      </c>
      <c r="L299" s="12">
        <v>0</v>
      </c>
      <c r="M299" s="12">
        <v>0</v>
      </c>
    </row>
    <row r="300" spans="1:13" x14ac:dyDescent="0.35">
      <c r="A300" s="10" t="str">
        <f>B279&amp;C279&amp;D300</f>
        <v>DISTRIBUCION VOLUMEN X CRITERIO (kg ó litros)TotalAlimentacionDESAYUNO</v>
      </c>
      <c r="B300" s="10">
        <v>0</v>
      </c>
      <c r="C300" s="10">
        <v>0</v>
      </c>
      <c r="D300" s="27" t="s">
        <v>132</v>
      </c>
      <c r="E300" s="28">
        <v>10.835961954591882</v>
      </c>
      <c r="F300" s="28">
        <v>11.121796560688853</v>
      </c>
      <c r="G300" s="28">
        <v>11.013049381676927</v>
      </c>
      <c r="H300" s="28">
        <v>10.646686421174731</v>
      </c>
      <c r="I300" s="28">
        <v>0</v>
      </c>
      <c r="J300" s="28">
        <v>0</v>
      </c>
      <c r="K300" s="28">
        <v>0</v>
      </c>
      <c r="L300" s="28">
        <v>0</v>
      </c>
      <c r="M300" s="12">
        <v>0</v>
      </c>
    </row>
    <row r="301" spans="1:13" x14ac:dyDescent="0.35">
      <c r="A301" s="10" t="str">
        <f>B279&amp;C279&amp;D301</f>
        <v>DISTRIBUCION VOLUMEN X CRITERIO (kg ó litros)TotalAlimentacionAPERITIVO/ANTES DE COMER</v>
      </c>
      <c r="B301" s="10">
        <v>0</v>
      </c>
      <c r="C301" s="10">
        <v>0</v>
      </c>
      <c r="D301" s="12" t="s">
        <v>133</v>
      </c>
      <c r="E301" s="12">
        <v>11.964736304436006</v>
      </c>
      <c r="F301" s="12">
        <v>12.236231790407938</v>
      </c>
      <c r="G301" s="12">
        <v>12.056176054021215</v>
      </c>
      <c r="H301" s="12">
        <v>11.171457733468767</v>
      </c>
      <c r="I301" s="12">
        <v>0</v>
      </c>
      <c r="J301" s="12">
        <v>0</v>
      </c>
      <c r="K301" s="12">
        <v>0</v>
      </c>
      <c r="L301" s="12">
        <v>0</v>
      </c>
      <c r="M301" s="12">
        <v>0</v>
      </c>
    </row>
    <row r="302" spans="1:13" x14ac:dyDescent="0.35">
      <c r="A302" s="10" t="str">
        <f>B279&amp;C279&amp;D302</f>
        <v>DISTRIBUCION VOLUMEN X CRITERIO (kg ó litros)TotalAlimentacionCOMIDA</v>
      </c>
      <c r="B302" s="10">
        <v>0</v>
      </c>
      <c r="C302" s="10">
        <v>0</v>
      </c>
      <c r="D302" s="27" t="s">
        <v>134</v>
      </c>
      <c r="E302" s="28">
        <v>33.633339749879973</v>
      </c>
      <c r="F302" s="28">
        <v>32.639622572289937</v>
      </c>
      <c r="G302" s="28">
        <v>36.82002380453563</v>
      </c>
      <c r="H302" s="28">
        <v>35.986796376278022</v>
      </c>
      <c r="I302" s="28">
        <v>0</v>
      </c>
      <c r="J302" s="28">
        <v>0</v>
      </c>
      <c r="K302" s="28">
        <v>0</v>
      </c>
      <c r="L302" s="28">
        <v>0</v>
      </c>
      <c r="M302" s="12">
        <v>0</v>
      </c>
    </row>
    <row r="303" spans="1:13" x14ac:dyDescent="0.35">
      <c r="A303" s="10" t="str">
        <f>B279&amp;C279&amp;D303</f>
        <v>DISTRIBUCION VOLUMEN X CRITERIO (kg ó litros)TotalAlimentacionTARDE/MERIENDA</v>
      </c>
      <c r="B303" s="10">
        <v>0</v>
      </c>
      <c r="C303" s="10">
        <v>0</v>
      </c>
      <c r="D303" s="12" t="s">
        <v>135</v>
      </c>
      <c r="E303" s="12">
        <v>10.494715988807947</v>
      </c>
      <c r="F303" s="12">
        <v>10.320302813386224</v>
      </c>
      <c r="G303" s="12">
        <v>9.9309411014348399</v>
      </c>
      <c r="H303" s="12">
        <v>9.6795850893541679</v>
      </c>
      <c r="I303" s="12">
        <v>0</v>
      </c>
      <c r="J303" s="12">
        <v>0</v>
      </c>
      <c r="K303" s="12">
        <v>0</v>
      </c>
      <c r="L303" s="12">
        <v>0</v>
      </c>
      <c r="M303" s="12">
        <v>0</v>
      </c>
    </row>
    <row r="304" spans="1:13" x14ac:dyDescent="0.35">
      <c r="A304" s="10" t="str">
        <f>B279&amp;C279&amp;D304</f>
        <v>DISTRIBUCION VOLUMEN X CRITERIO (kg ó litros)TotalAlimentacionANTES DE CENAR</v>
      </c>
      <c r="B304" s="10">
        <v>0</v>
      </c>
      <c r="C304" s="10">
        <v>0</v>
      </c>
      <c r="D304" s="27" t="s">
        <v>136</v>
      </c>
      <c r="E304" s="28">
        <v>5.3305766464456825</v>
      </c>
      <c r="F304" s="28">
        <v>5.5179241549225067</v>
      </c>
      <c r="G304" s="28">
        <v>5.0834481255681645</v>
      </c>
      <c r="H304" s="28">
        <v>5.1692572843023221</v>
      </c>
      <c r="I304" s="28">
        <v>0</v>
      </c>
      <c r="J304" s="28">
        <v>0</v>
      </c>
      <c r="K304" s="28">
        <v>0</v>
      </c>
      <c r="L304" s="28">
        <v>0</v>
      </c>
      <c r="M304" s="12">
        <v>0</v>
      </c>
    </row>
    <row r="305" spans="1:13" x14ac:dyDescent="0.35">
      <c r="A305" s="10" t="str">
        <f>B279&amp;C279&amp;D305</f>
        <v>DISTRIBUCION VOLUMEN X CRITERIO (kg ó litros)TotalAlimentacionCENA</v>
      </c>
      <c r="B305" s="10">
        <v>0</v>
      </c>
      <c r="C305" s="10">
        <v>0</v>
      </c>
      <c r="D305" s="12" t="s">
        <v>137</v>
      </c>
      <c r="E305" s="12">
        <v>19.621127439874385</v>
      </c>
      <c r="F305" s="12">
        <v>19.697554530272672</v>
      </c>
      <c r="G305" s="12">
        <v>19.261882816257405</v>
      </c>
      <c r="H305" s="12">
        <v>20.740419664660408</v>
      </c>
      <c r="I305" s="12">
        <v>0</v>
      </c>
      <c r="J305" s="12">
        <v>0</v>
      </c>
      <c r="K305" s="12">
        <v>0</v>
      </c>
      <c r="L305" s="12">
        <v>0</v>
      </c>
      <c r="M305" s="12">
        <v>0</v>
      </c>
    </row>
    <row r="306" spans="1:13" x14ac:dyDescent="0.35">
      <c r="A306" s="10" t="str">
        <f>B279&amp;C279&amp;D306</f>
        <v>DISTRIBUCION VOLUMEN X CRITERIO (kg ó litros)TotalAlimentacionDESPUES DE LA CENA</v>
      </c>
      <c r="B306" s="10">
        <v>0</v>
      </c>
      <c r="C306" s="10">
        <v>0</v>
      </c>
      <c r="D306" s="27" t="s">
        <v>138</v>
      </c>
      <c r="E306" s="28">
        <v>2.2519093388571312</v>
      </c>
      <c r="F306" s="28">
        <v>1.7157456728665921</v>
      </c>
      <c r="G306" s="28">
        <v>1.339439086203926</v>
      </c>
      <c r="H306" s="28">
        <v>1.7073642258243509</v>
      </c>
      <c r="I306" s="28">
        <v>0</v>
      </c>
      <c r="J306" s="28">
        <v>0</v>
      </c>
      <c r="K306" s="28">
        <v>0</v>
      </c>
      <c r="L306" s="28">
        <v>0</v>
      </c>
      <c r="M306" s="12">
        <v>0</v>
      </c>
    </row>
    <row r="307" spans="1:13" x14ac:dyDescent="0.35">
      <c r="A307" s="10" t="str">
        <f>B279&amp;C279&amp;D307</f>
        <v>DISTRIBUCION VOLUMEN X CRITERIO (kg ó litros)TotalAlimentacionDURANTE EL DIA</v>
      </c>
      <c r="B307" s="10">
        <v>0</v>
      </c>
      <c r="C307" s="10">
        <v>0</v>
      </c>
      <c r="D307" s="12" t="s">
        <v>139</v>
      </c>
      <c r="E307" s="12">
        <v>5.8676304490731903</v>
      </c>
      <c r="F307" s="12">
        <v>6.7508237856050854</v>
      </c>
      <c r="G307" s="12">
        <v>4.4950421631207522</v>
      </c>
      <c r="H307" s="12">
        <v>4.8984313485962394</v>
      </c>
      <c r="I307" s="12">
        <v>0</v>
      </c>
      <c r="J307" s="12">
        <v>0</v>
      </c>
      <c r="K307" s="12">
        <v>0</v>
      </c>
      <c r="L307" s="12">
        <v>0</v>
      </c>
      <c r="M307" s="12">
        <v>0</v>
      </c>
    </row>
    <row r="308" spans="1:13" x14ac:dyDescent="0.35">
      <c r="A308" s="10" t="str">
        <f>B279&amp;C279&amp;D308</f>
        <v>DISTRIBUCION VOLUMEN X CRITERIO (kg ó litros)TotalAlimentacionCON AMIGOS</v>
      </c>
      <c r="B308" s="10">
        <v>0</v>
      </c>
      <c r="C308" s="10">
        <v>0</v>
      </c>
      <c r="D308" s="27" t="s">
        <v>140</v>
      </c>
      <c r="E308" s="28">
        <v>27.736141857685709</v>
      </c>
      <c r="F308" s="28">
        <v>24.481596537172859</v>
      </c>
      <c r="G308" s="28">
        <v>24.209284659705983</v>
      </c>
      <c r="H308" s="28">
        <v>25.080467214569484</v>
      </c>
      <c r="I308" s="28">
        <v>0</v>
      </c>
      <c r="J308" s="28">
        <v>0</v>
      </c>
      <c r="K308" s="28">
        <v>0</v>
      </c>
      <c r="L308" s="28">
        <v>0</v>
      </c>
      <c r="M308" s="12">
        <v>0</v>
      </c>
    </row>
    <row r="309" spans="1:13" x14ac:dyDescent="0.35">
      <c r="A309" s="10" t="str">
        <f>B279&amp;C279&amp;D309</f>
        <v>DISTRIBUCION VOLUMEN X CRITERIO (kg ó litros)TotalAlimentacionCON CLIENTES</v>
      </c>
      <c r="B309" s="10">
        <v>0</v>
      </c>
      <c r="C309" s="10">
        <v>0</v>
      </c>
      <c r="D309" s="12" t="s">
        <v>141</v>
      </c>
      <c r="E309" s="12">
        <v>0.66582411815263021</v>
      </c>
      <c r="F309" s="12">
        <v>0.61894571706941659</v>
      </c>
      <c r="G309" s="12">
        <v>0.54714544387447428</v>
      </c>
      <c r="H309" s="12">
        <v>0.34861975723147914</v>
      </c>
      <c r="I309" s="12">
        <v>0</v>
      </c>
      <c r="J309" s="12">
        <v>0</v>
      </c>
      <c r="K309" s="12">
        <v>0</v>
      </c>
      <c r="L309" s="12">
        <v>0</v>
      </c>
      <c r="M309" s="12">
        <v>0</v>
      </c>
    </row>
    <row r="310" spans="1:13" x14ac:dyDescent="0.35">
      <c r="A310" s="10" t="str">
        <f>B279&amp;C279&amp;D310</f>
        <v>DISTRIBUCION VOLUMEN X CRITERIO (kg ó litros)TotalAlimentacionCON COMPAÑEROS DE TRABAJO</v>
      </c>
      <c r="B310" s="10">
        <v>0</v>
      </c>
      <c r="C310" s="10">
        <v>0</v>
      </c>
      <c r="D310" s="27" t="s">
        <v>142</v>
      </c>
      <c r="E310" s="28">
        <v>6.5311878823139979</v>
      </c>
      <c r="F310" s="28">
        <v>5.6369224129441875</v>
      </c>
      <c r="G310" s="28">
        <v>5.3204106069091512</v>
      </c>
      <c r="H310" s="28">
        <v>5.6457656846388824</v>
      </c>
      <c r="I310" s="28">
        <v>0</v>
      </c>
      <c r="J310" s="28">
        <v>0</v>
      </c>
      <c r="K310" s="28">
        <v>0</v>
      </c>
      <c r="L310" s="28">
        <v>0</v>
      </c>
      <c r="M310" s="12">
        <v>0</v>
      </c>
    </row>
    <row r="311" spans="1:13" x14ac:dyDescent="0.35">
      <c r="A311" s="10" t="str">
        <f>B279&amp;C279&amp;D311</f>
        <v>DISTRIBUCION VOLUMEN X CRITERIO (kg ó litros)TotalAlimentacionCON COMPAÑEROS DE CLASE</v>
      </c>
      <c r="B311" s="10">
        <v>0</v>
      </c>
      <c r="C311" s="10">
        <v>0</v>
      </c>
      <c r="D311" s="12" t="s">
        <v>143</v>
      </c>
      <c r="E311" s="12">
        <v>0.40885938399692312</v>
      </c>
      <c r="F311" s="12">
        <v>0.30820080667298538</v>
      </c>
      <c r="G311" s="12">
        <v>0.28274933746687497</v>
      </c>
      <c r="H311" s="12">
        <v>0.31526711883488812</v>
      </c>
      <c r="I311" s="12">
        <v>0</v>
      </c>
      <c r="J311" s="12">
        <v>0</v>
      </c>
      <c r="K311" s="12">
        <v>0</v>
      </c>
      <c r="L311" s="12">
        <v>0</v>
      </c>
      <c r="M311" s="12">
        <v>0</v>
      </c>
    </row>
    <row r="312" spans="1:13" x14ac:dyDescent="0.35">
      <c r="A312" s="10" t="str">
        <f>B279&amp;C279&amp;D312</f>
        <v>DISTRIBUCION VOLUMEN X CRITERIO (kg ó litros)TotalAlimentacionCON FAMILIA</v>
      </c>
      <c r="B312" s="10">
        <v>0</v>
      </c>
      <c r="C312" s="10">
        <v>0</v>
      </c>
      <c r="D312" s="27" t="s">
        <v>144</v>
      </c>
      <c r="E312" s="28">
        <v>33.33182091036339</v>
      </c>
      <c r="F312" s="28">
        <v>34.125075446669243</v>
      </c>
      <c r="G312" s="28">
        <v>35.803797925427212</v>
      </c>
      <c r="H312" s="28">
        <v>35.958762736579125</v>
      </c>
      <c r="I312" s="28">
        <v>0</v>
      </c>
      <c r="J312" s="28">
        <v>0</v>
      </c>
      <c r="K312" s="28">
        <v>0</v>
      </c>
      <c r="L312" s="28">
        <v>0</v>
      </c>
      <c r="M312" s="12">
        <v>0</v>
      </c>
    </row>
    <row r="313" spans="1:13" x14ac:dyDescent="0.35">
      <c r="A313" s="10" t="str">
        <f>B279&amp;C279&amp;D313</f>
        <v>DISTRIBUCION VOLUMEN X CRITERIO (kg ó litros)TotalAlimentacionCON LA PAREJA</v>
      </c>
      <c r="B313" s="10">
        <v>0</v>
      </c>
      <c r="C313" s="10">
        <v>0</v>
      </c>
      <c r="D313" s="12" t="s">
        <v>145</v>
      </c>
      <c r="E313" s="12">
        <v>16.033901817800121</v>
      </c>
      <c r="F313" s="12">
        <v>16.307490407246085</v>
      </c>
      <c r="G313" s="12">
        <v>17.726216786077636</v>
      </c>
      <c r="H313" s="12">
        <v>17.476559009020846</v>
      </c>
      <c r="I313" s="12">
        <v>0</v>
      </c>
      <c r="J313" s="12">
        <v>0</v>
      </c>
      <c r="K313" s="12">
        <v>0</v>
      </c>
      <c r="L313" s="12">
        <v>0</v>
      </c>
      <c r="M313" s="12">
        <v>0</v>
      </c>
    </row>
    <row r="314" spans="1:13" x14ac:dyDescent="0.35">
      <c r="A314" s="10" t="str">
        <f>B279&amp;C279&amp;D314</f>
        <v>DISTRIBUCION VOLUMEN X CRITERIO (kg ó litros)TotalAlimentacionESTABA SOLO/A</v>
      </c>
      <c r="B314" s="10">
        <v>0</v>
      </c>
      <c r="C314" s="10">
        <v>0</v>
      </c>
      <c r="D314" s="27" t="s">
        <v>146</v>
      </c>
      <c r="E314" s="28">
        <v>14.466038495673134</v>
      </c>
      <c r="F314" s="28">
        <v>17.888088702308348</v>
      </c>
      <c r="G314" s="28">
        <v>15.613169861139003</v>
      </c>
      <c r="H314" s="28">
        <v>14.527973388073686</v>
      </c>
      <c r="I314" s="28">
        <v>0</v>
      </c>
      <c r="J314" s="28">
        <v>0</v>
      </c>
      <c r="K314" s="28">
        <v>0</v>
      </c>
      <c r="L314" s="28">
        <v>0</v>
      </c>
      <c r="M314" s="12">
        <v>0</v>
      </c>
    </row>
    <row r="315" spans="1:13" x14ac:dyDescent="0.35">
      <c r="A315" s="10" t="str">
        <f>B279&amp;C279&amp;D315</f>
        <v>DISTRIBUCION VOLUMEN X CRITERIO (kg ó litros)TotalAlimentacionOTROS</v>
      </c>
      <c r="B315" s="10">
        <v>0</v>
      </c>
      <c r="C315" s="10">
        <v>0</v>
      </c>
      <c r="D315" s="12" t="s">
        <v>147</v>
      </c>
      <c r="E315" s="12">
        <v>0.82622488922485804</v>
      </c>
      <c r="F315" s="12">
        <v>0.63368239315062946</v>
      </c>
      <c r="G315" s="12">
        <v>0.49722826142809246</v>
      </c>
      <c r="H315" s="12">
        <v>0.64658152015816617</v>
      </c>
      <c r="I315" s="12">
        <v>0</v>
      </c>
      <c r="J315" s="12">
        <v>0</v>
      </c>
      <c r="K315" s="12">
        <v>0</v>
      </c>
      <c r="L315" s="12">
        <v>0</v>
      </c>
      <c r="M315" s="12">
        <v>0</v>
      </c>
    </row>
    <row r="316" spans="1:13" x14ac:dyDescent="0.35">
      <c r="A316" s="10" t="str">
        <f>B279&amp;C279&amp;D316</f>
        <v>DISTRIBUCION VOLUMEN X CRITERIO (kg ó litros)TotalAlimentacionESTAR TRABAJANDO</v>
      </c>
      <c r="B316" s="10">
        <v>0</v>
      </c>
      <c r="C316" s="10">
        <v>0</v>
      </c>
      <c r="D316" s="27" t="s">
        <v>148</v>
      </c>
      <c r="E316" s="28">
        <v>10.346380892417487</v>
      </c>
      <c r="F316" s="28">
        <v>10.865815870108724</v>
      </c>
      <c r="G316" s="28">
        <v>9.941025464004893</v>
      </c>
      <c r="H316" s="28">
        <v>9.569124095608144</v>
      </c>
      <c r="I316" s="28">
        <v>0</v>
      </c>
      <c r="J316" s="28">
        <v>0</v>
      </c>
      <c r="K316" s="28">
        <v>0</v>
      </c>
      <c r="L316" s="28">
        <v>0</v>
      </c>
      <c r="M316" s="12">
        <v>0</v>
      </c>
    </row>
    <row r="317" spans="1:13" x14ac:dyDescent="0.35">
      <c r="A317" s="10" t="str">
        <f>B279&amp;C279&amp;D317</f>
        <v>DISTRIBUCION VOLUMEN X CRITERIO (kg ó litros)TotalAlimentacionCOMIDA DE NEGOCIOS</v>
      </c>
      <c r="B317" s="10">
        <v>0</v>
      </c>
      <c r="C317" s="10">
        <v>0</v>
      </c>
      <c r="D317" s="12" t="s">
        <v>149</v>
      </c>
      <c r="E317" s="12">
        <v>0.49707533797332304</v>
      </c>
      <c r="F317" s="12">
        <v>0.34663779625709701</v>
      </c>
      <c r="G317" s="12">
        <v>0.3427733615168288</v>
      </c>
      <c r="H317" s="12">
        <v>0.31698930314903817</v>
      </c>
      <c r="I317" s="12">
        <v>0</v>
      </c>
      <c r="J317" s="12">
        <v>0</v>
      </c>
      <c r="K317" s="12">
        <v>0</v>
      </c>
      <c r="L317" s="12">
        <v>0</v>
      </c>
      <c r="M317" s="12">
        <v>0</v>
      </c>
    </row>
    <row r="318" spans="1:13" x14ac:dyDescent="0.35">
      <c r="A318" s="10" t="str">
        <f>B279&amp;C279&amp;D318</f>
        <v>DISTRIBUCION VOLUMEN X CRITERIO (kg ó litros)TotalAlimentacionPOR PLACER/RELAX</v>
      </c>
      <c r="B318" s="10">
        <v>0</v>
      </c>
      <c r="C318" s="10">
        <v>0</v>
      </c>
      <c r="D318" s="27" t="s">
        <v>150</v>
      </c>
      <c r="E318" s="28">
        <v>16.569448219865134</v>
      </c>
      <c r="F318" s="28">
        <v>15.851337467683436</v>
      </c>
      <c r="G318" s="28">
        <v>17.482147746247044</v>
      </c>
      <c r="H318" s="28">
        <v>17.58136962836554</v>
      </c>
      <c r="I318" s="28">
        <v>0</v>
      </c>
      <c r="J318" s="28">
        <v>0</v>
      </c>
      <c r="K318" s="28">
        <v>0</v>
      </c>
      <c r="L318" s="28">
        <v>0</v>
      </c>
      <c r="M318" s="12">
        <v>0</v>
      </c>
    </row>
    <row r="319" spans="1:13" x14ac:dyDescent="0.35">
      <c r="A319" s="10" t="str">
        <f>B279&amp;C279&amp;D319</f>
        <v>DISTRIBUCION VOLUMEN X CRITERIO (kg ó litros)TotalAlimentacionTENER HAMBRE/SIN PLANIFICAR</v>
      </c>
      <c r="B319" s="10">
        <v>0</v>
      </c>
      <c r="C319" s="10">
        <v>0</v>
      </c>
      <c r="D319" s="12" t="s">
        <v>151</v>
      </c>
      <c r="E319" s="12">
        <v>26.069187722923914</v>
      </c>
      <c r="F319" s="12">
        <v>28.278306916977026</v>
      </c>
      <c r="G319" s="12">
        <v>28.776392019182591</v>
      </c>
      <c r="H319" s="12">
        <v>26.618021952435029</v>
      </c>
      <c r="I319" s="12">
        <v>0</v>
      </c>
      <c r="J319" s="12">
        <v>0</v>
      </c>
      <c r="K319" s="12">
        <v>0</v>
      </c>
      <c r="L319" s="12">
        <v>0</v>
      </c>
      <c r="M319" s="12">
        <v>0</v>
      </c>
    </row>
    <row r="320" spans="1:13" x14ac:dyDescent="0.35">
      <c r="A320" s="10" t="str">
        <f>B279&amp;C279&amp;D320</f>
        <v>DISTRIBUCION VOLUMEN X CRITERIO (kg ó litros)TotalAlimentacionESTAR DE COMPRAS</v>
      </c>
      <c r="B320" s="10">
        <v>0</v>
      </c>
      <c r="C320" s="10">
        <v>0</v>
      </c>
      <c r="D320" s="27" t="s">
        <v>152</v>
      </c>
      <c r="E320" s="28">
        <v>3.4187241409874662</v>
      </c>
      <c r="F320" s="28">
        <v>4.2040019147377139</v>
      </c>
      <c r="G320" s="28">
        <v>3.0767381603261597</v>
      </c>
      <c r="H320" s="28">
        <v>2.8138967731840725</v>
      </c>
      <c r="I320" s="28">
        <v>0</v>
      </c>
      <c r="J320" s="28">
        <v>0</v>
      </c>
      <c r="K320" s="28">
        <v>0</v>
      </c>
      <c r="L320" s="28">
        <v>0</v>
      </c>
      <c r="M320" s="12">
        <v>0</v>
      </c>
    </row>
    <row r="321" spans="1:13" x14ac:dyDescent="0.35">
      <c r="A321" s="10" t="str">
        <f>B279&amp;C279&amp;D321</f>
        <v>DISTRIBUCION VOLUMEN X CRITERIO (kg ó litros)TotalAlimentacionNO COCINAR EN CASA</v>
      </c>
      <c r="B321" s="10">
        <v>0</v>
      </c>
      <c r="C321" s="10">
        <v>0</v>
      </c>
      <c r="D321" s="12" t="s">
        <v>153</v>
      </c>
      <c r="E321" s="12">
        <v>5.8858532355481001</v>
      </c>
      <c r="F321" s="12">
        <v>7.3968782501221702</v>
      </c>
      <c r="G321" s="12">
        <v>7.6971867932030396</v>
      </c>
      <c r="H321" s="12">
        <v>6.3911403435161107</v>
      </c>
      <c r="I321" s="12">
        <v>0</v>
      </c>
      <c r="J321" s="12">
        <v>0</v>
      </c>
      <c r="K321" s="12">
        <v>0</v>
      </c>
      <c r="L321" s="12">
        <v>0</v>
      </c>
      <c r="M321" s="12">
        <v>0</v>
      </c>
    </row>
    <row r="322" spans="1:13" x14ac:dyDescent="0.35">
      <c r="A322" s="10" t="str">
        <f>B279&amp;C279&amp;D322</f>
        <v>DISTRIBUCION VOLUMEN X CRITERIO (kg ó litros)TotalAlimentacionCELEBRACION/FIESTA/SALIR TOMAR</v>
      </c>
      <c r="B322" s="10">
        <v>0</v>
      </c>
      <c r="C322" s="10">
        <v>0</v>
      </c>
      <c r="D322" s="27" t="s">
        <v>154</v>
      </c>
      <c r="E322" s="28">
        <v>28.269310749944687</v>
      </c>
      <c r="F322" s="28">
        <v>24.623455967188416</v>
      </c>
      <c r="G322" s="28">
        <v>25.930176847429564</v>
      </c>
      <c r="H322" s="28">
        <v>29.271653146003885</v>
      </c>
      <c r="I322" s="28">
        <v>0</v>
      </c>
      <c r="J322" s="28">
        <v>0</v>
      </c>
      <c r="K322" s="28">
        <v>0</v>
      </c>
      <c r="L322" s="28">
        <v>0</v>
      </c>
      <c r="M322" s="12">
        <v>0</v>
      </c>
    </row>
    <row r="323" spans="1:13" x14ac:dyDescent="0.35">
      <c r="A323" s="10" t="str">
        <f>B279&amp;C279&amp;D323</f>
        <v>DISTRIBUCION VOLUMEN X CRITERIO (kg ó litros)TotalAlimentacionVIENDO DEPORTES</v>
      </c>
      <c r="B323" s="10">
        <v>0</v>
      </c>
      <c r="C323" s="10">
        <v>0</v>
      </c>
      <c r="D323" s="12" t="s">
        <v>155</v>
      </c>
      <c r="E323" s="12">
        <v>1.5669447783277339</v>
      </c>
      <c r="F323" s="12">
        <v>1.2471521769254246</v>
      </c>
      <c r="G323" s="12">
        <v>1.2259214570278671</v>
      </c>
      <c r="H323" s="12">
        <v>1.7380990470580042</v>
      </c>
      <c r="I323" s="12">
        <v>0</v>
      </c>
      <c r="J323" s="12">
        <v>0</v>
      </c>
      <c r="K323" s="12">
        <v>0</v>
      </c>
      <c r="L323" s="12">
        <v>0</v>
      </c>
      <c r="M323" s="12">
        <v>0</v>
      </c>
    </row>
    <row r="324" spans="1:13" x14ac:dyDescent="0.35">
      <c r="A324" s="10" t="str">
        <f>B279&amp;C279&amp;D324</f>
        <v>DISTRIBUCION VOLUMEN X CRITERIO (kg ó litros)TotalAlimentacionOTROS MOTIVOS</v>
      </c>
      <c r="B324" s="10">
        <v>0</v>
      </c>
      <c r="C324" s="10">
        <v>0</v>
      </c>
      <c r="D324" s="27" t="s">
        <v>156</v>
      </c>
      <c r="E324" s="28">
        <v>7.3770734992382829</v>
      </c>
      <c r="F324" s="28">
        <v>7.1864172869802401</v>
      </c>
      <c r="G324" s="28">
        <v>5.5276403673299273</v>
      </c>
      <c r="H324" s="28">
        <v>5.6997026398922905</v>
      </c>
      <c r="I324" s="28">
        <v>0</v>
      </c>
      <c r="J324" s="28">
        <v>0</v>
      </c>
      <c r="K324" s="28">
        <v>0</v>
      </c>
      <c r="L324" s="28">
        <v>0</v>
      </c>
      <c r="M324" s="12">
        <v>0</v>
      </c>
    </row>
    <row r="325" spans="1:13" x14ac:dyDescent="0.35">
      <c r="A325" s="10" t="str">
        <f>B279&amp;C325&amp;D325</f>
        <v>DISTRIBUCION VOLUMEN X CRITERIO (kg ó litros).T.Alimentos TOTAL INGT.ESPAÑA</v>
      </c>
      <c r="B325" s="10">
        <v>0</v>
      </c>
      <c r="C325" s="10" t="s">
        <v>107</v>
      </c>
      <c r="D325" s="12" t="s">
        <v>36</v>
      </c>
      <c r="E325" s="12">
        <v>100</v>
      </c>
      <c r="F325" s="12">
        <v>100</v>
      </c>
      <c r="G325" s="12">
        <v>100</v>
      </c>
      <c r="H325" s="12">
        <v>100</v>
      </c>
      <c r="I325" s="12">
        <v>0</v>
      </c>
      <c r="J325" s="12">
        <v>0</v>
      </c>
      <c r="K325" s="12">
        <v>0</v>
      </c>
      <c r="L325" s="12">
        <v>0</v>
      </c>
      <c r="M325" s="12">
        <v>0</v>
      </c>
    </row>
    <row r="326" spans="1:13" x14ac:dyDescent="0.35">
      <c r="A326" s="10" t="str">
        <f>B279&amp;C325&amp;D326</f>
        <v>DISTRIBUCION VOLUMEN X CRITERIO (kg ó litros).T.Alimentos TOTAL INGHiper+Super+Discount+G.A</v>
      </c>
      <c r="B326" s="10">
        <v>0</v>
      </c>
      <c r="C326" s="10">
        <v>0</v>
      </c>
      <c r="D326" s="27" t="s">
        <v>23</v>
      </c>
      <c r="E326" s="28">
        <v>3.7951194451857675</v>
      </c>
      <c r="F326" s="28">
        <v>4.888872067762887</v>
      </c>
      <c r="G326" s="28">
        <v>3.6284235038674382</v>
      </c>
      <c r="H326" s="28">
        <v>3.6511737435626412</v>
      </c>
      <c r="I326" s="28">
        <v>0</v>
      </c>
      <c r="J326" s="28">
        <v>0</v>
      </c>
      <c r="K326" s="28">
        <v>0</v>
      </c>
      <c r="L326" s="28">
        <v>0</v>
      </c>
      <c r="M326" s="12">
        <v>0</v>
      </c>
    </row>
    <row r="327" spans="1:13" x14ac:dyDescent="0.35">
      <c r="A327" s="10" t="str">
        <f>B279&amp;C325&amp;D327</f>
        <v>DISTRIBUCION VOLUMEN X CRITERIO (kg ó litros).T.Alimentos TOTAL INGRestaurantes</v>
      </c>
      <c r="B327" s="10">
        <v>0</v>
      </c>
      <c r="C327" s="10">
        <v>0</v>
      </c>
      <c r="D327" s="12" t="s">
        <v>24</v>
      </c>
      <c r="E327" s="12">
        <v>26.40241551453353</v>
      </c>
      <c r="F327" s="12">
        <v>22.110613473766232</v>
      </c>
      <c r="G327" s="12">
        <v>25.464727150881984</v>
      </c>
      <c r="H327" s="12">
        <v>26.234228317731905</v>
      </c>
      <c r="I327" s="12">
        <v>0</v>
      </c>
      <c r="J327" s="12">
        <v>0</v>
      </c>
      <c r="K327" s="12">
        <v>0</v>
      </c>
      <c r="L327" s="12">
        <v>0</v>
      </c>
      <c r="M327" s="12">
        <v>0</v>
      </c>
    </row>
    <row r="328" spans="1:13" x14ac:dyDescent="0.35">
      <c r="A328" s="10" t="str">
        <f>B279&amp;C325&amp;D328</f>
        <v>DISTRIBUCION VOLUMEN X CRITERIO (kg ó litros).T.Alimentos TOTAL INGRestaurantes Fast Food</v>
      </c>
      <c r="B328" s="10">
        <v>0</v>
      </c>
      <c r="C328" s="10">
        <v>0</v>
      </c>
      <c r="D328" s="27" t="s">
        <v>25</v>
      </c>
      <c r="E328" s="28">
        <v>24.233714610125016</v>
      </c>
      <c r="F328" s="28">
        <v>28.223615862204781</v>
      </c>
      <c r="G328" s="28">
        <v>27.151520975589378</v>
      </c>
      <c r="H328" s="28">
        <v>29.241923664099918</v>
      </c>
      <c r="I328" s="28">
        <v>0</v>
      </c>
      <c r="J328" s="28">
        <v>0</v>
      </c>
      <c r="K328" s="28">
        <v>0</v>
      </c>
      <c r="L328" s="28">
        <v>0</v>
      </c>
      <c r="M328" s="12">
        <v>0</v>
      </c>
    </row>
    <row r="329" spans="1:13" x14ac:dyDescent="0.35">
      <c r="A329" s="10" t="str">
        <f>B279&amp;C325&amp;D329</f>
        <v>DISTRIBUCION VOLUMEN X CRITERIO (kg ó litros).T.Alimentos TOTAL INGBares/Cafeterias/Cervecerias</v>
      </c>
      <c r="B329" s="10">
        <v>0</v>
      </c>
      <c r="C329" s="10">
        <v>0</v>
      </c>
      <c r="D329" s="12" t="s">
        <v>26</v>
      </c>
      <c r="E329" s="12">
        <v>28.79929898458785</v>
      </c>
      <c r="F329" s="12">
        <v>26.267228346647503</v>
      </c>
      <c r="G329" s="12">
        <v>27.115097218879264</v>
      </c>
      <c r="H329" s="12">
        <v>27.075832497226106</v>
      </c>
      <c r="I329" s="12">
        <v>0</v>
      </c>
      <c r="J329" s="12">
        <v>0</v>
      </c>
      <c r="K329" s="12">
        <v>0</v>
      </c>
      <c r="L329" s="12">
        <v>0</v>
      </c>
      <c r="M329" s="12">
        <v>0</v>
      </c>
    </row>
    <row r="330" spans="1:13" x14ac:dyDescent="0.35">
      <c r="A330" s="10" t="str">
        <f>B279&amp;C325&amp;D330</f>
        <v>DISTRIBUCION VOLUMEN X CRITERIO (kg ó litros).T.Alimentos TOTAL INGPanaderias/Pastelerias</v>
      </c>
      <c r="B330" s="10">
        <v>0</v>
      </c>
      <c r="C330" s="10">
        <v>0</v>
      </c>
      <c r="D330" s="27" t="s">
        <v>27</v>
      </c>
      <c r="E330" s="28">
        <v>1.959349737718314</v>
      </c>
      <c r="F330" s="28">
        <v>2.2357078026015822</v>
      </c>
      <c r="G330" s="28">
        <v>1.7960811818395717</v>
      </c>
      <c r="H330" s="28">
        <v>1.5763337259693213</v>
      </c>
      <c r="I330" s="28">
        <v>0</v>
      </c>
      <c r="J330" s="28">
        <v>0</v>
      </c>
      <c r="K330" s="28">
        <v>0</v>
      </c>
      <c r="L330" s="28">
        <v>0</v>
      </c>
      <c r="M330" s="12">
        <v>0</v>
      </c>
    </row>
    <row r="331" spans="1:13" x14ac:dyDescent="0.35">
      <c r="A331" s="10" t="str">
        <f>B279&amp;C325&amp;D331</f>
        <v>DISTRIBUCION VOLUMEN X CRITERIO (kg ó litros).T.Alimentos TOTAL INGTda.Alimentacion/Delicatesen</v>
      </c>
      <c r="B331" s="10">
        <v>0</v>
      </c>
      <c r="C331" s="10">
        <v>0</v>
      </c>
      <c r="D331" s="12" t="s">
        <v>122</v>
      </c>
      <c r="E331" s="12">
        <v>0.64461347301412764</v>
      </c>
      <c r="F331" s="12">
        <v>0.7481367269458058</v>
      </c>
      <c r="G331" s="12">
        <v>0.50800584140954608</v>
      </c>
      <c r="H331" s="12">
        <v>0.49464661684717098</v>
      </c>
      <c r="I331" s="12">
        <v>0</v>
      </c>
      <c r="J331" s="12">
        <v>0</v>
      </c>
      <c r="K331" s="12">
        <v>0</v>
      </c>
      <c r="L331" s="12">
        <v>0</v>
      </c>
      <c r="M331" s="12">
        <v>0</v>
      </c>
    </row>
    <row r="332" spans="1:13" x14ac:dyDescent="0.35">
      <c r="A332" s="10" t="str">
        <f>B279&amp;C325&amp;D332</f>
        <v>DISTRIBUCION VOLUMEN X CRITERIO (kg ó litros).T.Alimentos TOTAL INGCanal Conveniencia/24h</v>
      </c>
      <c r="B332" s="10">
        <v>0</v>
      </c>
      <c r="C332" s="10">
        <v>0</v>
      </c>
      <c r="D332" s="27" t="s">
        <v>123</v>
      </c>
      <c r="E332" s="28">
        <v>6.0940057613214158</v>
      </c>
      <c r="F332" s="28">
        <v>9.4725570639131114</v>
      </c>
      <c r="G332" s="28">
        <v>8.1448688396958921</v>
      </c>
      <c r="H332" s="28">
        <v>5.2113644871524398</v>
      </c>
      <c r="I332" s="28">
        <v>0</v>
      </c>
      <c r="J332" s="28">
        <v>0</v>
      </c>
      <c r="K332" s="28">
        <v>0</v>
      </c>
      <c r="L332" s="28">
        <v>0</v>
      </c>
      <c r="M332" s="12">
        <v>0</v>
      </c>
    </row>
    <row r="333" spans="1:13" x14ac:dyDescent="0.35">
      <c r="A333" s="10" t="str">
        <f>B279&amp;C325&amp;D333</f>
        <v>DISTRIBUCION VOLUMEN X CRITERIO (kg ó litros).T.Alimentos TOTAL INGHoteles</v>
      </c>
      <c r="B333" s="10">
        <v>0</v>
      </c>
      <c r="C333" s="10">
        <v>0</v>
      </c>
      <c r="D333" s="12" t="s">
        <v>29</v>
      </c>
      <c r="E333" s="12">
        <v>0.66093332275937577</v>
      </c>
      <c r="F333" s="12">
        <v>0.43877819563995829</v>
      </c>
      <c r="G333" s="12">
        <v>0.59850908154784455</v>
      </c>
      <c r="H333" s="12">
        <v>0.47755698546405095</v>
      </c>
      <c r="I333" s="12">
        <v>0</v>
      </c>
      <c r="J333" s="12">
        <v>0</v>
      </c>
      <c r="K333" s="12">
        <v>0</v>
      </c>
      <c r="L333" s="12">
        <v>0</v>
      </c>
      <c r="M333" s="12">
        <v>0</v>
      </c>
    </row>
    <row r="334" spans="1:13" x14ac:dyDescent="0.35">
      <c r="A334" s="10" t="str">
        <f>B279&amp;C325&amp;D334</f>
        <v>DISTRIBUCION VOLUMEN X CRITERIO (kg ó litros).T.Alimentos TOTAL INGEstaciones de servicio</v>
      </c>
      <c r="B334" s="10">
        <v>0</v>
      </c>
      <c r="C334" s="10">
        <v>0</v>
      </c>
      <c r="D334" s="27" t="s">
        <v>30</v>
      </c>
      <c r="E334" s="28">
        <v>1.131396571502757</v>
      </c>
      <c r="F334" s="28">
        <v>0.99080082328418961</v>
      </c>
      <c r="G334" s="28">
        <v>0.88789245792679095</v>
      </c>
      <c r="H334" s="28">
        <v>0.93046329120421767</v>
      </c>
      <c r="I334" s="28">
        <v>0</v>
      </c>
      <c r="J334" s="28">
        <v>0</v>
      </c>
      <c r="K334" s="28">
        <v>0</v>
      </c>
      <c r="L334" s="28">
        <v>0</v>
      </c>
      <c r="M334" s="12">
        <v>0</v>
      </c>
    </row>
    <row r="335" spans="1:13" x14ac:dyDescent="0.35">
      <c r="A335" s="10" t="str">
        <f>B279&amp;C325&amp;D335</f>
        <v>DISTRIBUCION VOLUMEN X CRITERIO (kg ó litros).T.Alimentos TOTAL INGMaquinas dispensadoras</v>
      </c>
      <c r="B335" s="10">
        <v>0</v>
      </c>
      <c r="C335" s="10">
        <v>0</v>
      </c>
      <c r="D335" s="12" t="s">
        <v>31</v>
      </c>
      <c r="E335" s="12">
        <v>0.24214341365901593</v>
      </c>
      <c r="F335" s="12">
        <v>0.20369122300608147</v>
      </c>
      <c r="G335" s="12">
        <v>0.15322227507576161</v>
      </c>
      <c r="H335" s="12">
        <v>0.15540237210827848</v>
      </c>
      <c r="I335" s="12">
        <v>0</v>
      </c>
      <c r="J335" s="12">
        <v>0</v>
      </c>
      <c r="K335" s="12">
        <v>0</v>
      </c>
      <c r="L335" s="12">
        <v>0</v>
      </c>
      <c r="M335" s="12">
        <v>0</v>
      </c>
    </row>
    <row r="336" spans="1:13" x14ac:dyDescent="0.35">
      <c r="A336" s="10" t="str">
        <f>B279&amp;C325&amp;D336</f>
        <v>DISTRIBUCION VOLUMEN X CRITERIO (kg ó litros).T.Alimentos TOTAL INGServicio en la empresa</v>
      </c>
      <c r="B336" s="10">
        <v>0</v>
      </c>
      <c r="C336" s="10">
        <v>0</v>
      </c>
      <c r="D336" s="27" t="s">
        <v>32</v>
      </c>
      <c r="E336" s="28">
        <v>1.5409702603906288</v>
      </c>
      <c r="F336" s="28">
        <v>0.93954454083288175</v>
      </c>
      <c r="G336" s="28">
        <v>1.2183752708546083</v>
      </c>
      <c r="H336" s="28">
        <v>0.68041058432970791</v>
      </c>
      <c r="I336" s="28">
        <v>0</v>
      </c>
      <c r="J336" s="28">
        <v>0</v>
      </c>
      <c r="K336" s="28">
        <v>0</v>
      </c>
      <c r="L336" s="28">
        <v>0</v>
      </c>
      <c r="M336" s="12">
        <v>0</v>
      </c>
    </row>
    <row r="337" spans="1:13" x14ac:dyDescent="0.35">
      <c r="A337" s="10" t="str">
        <f>B279&amp;C325&amp;D337</f>
        <v>DISTRIBUCION VOLUMEN X CRITERIO (kg ó litros).T.Alimentos TOTAL INGResto de canales</v>
      </c>
      <c r="B337" s="10">
        <v>0</v>
      </c>
      <c r="C337" s="10">
        <v>0</v>
      </c>
      <c r="D337" s="12" t="s">
        <v>33</v>
      </c>
      <c r="E337" s="12">
        <v>4.4960417438759643</v>
      </c>
      <c r="F337" s="12">
        <v>3.480450947145127</v>
      </c>
      <c r="G337" s="12">
        <v>3.3332781310115349</v>
      </c>
      <c r="H337" s="12">
        <v>4.2706630922850017</v>
      </c>
      <c r="I337" s="12">
        <v>0</v>
      </c>
      <c r="J337" s="12">
        <v>0</v>
      </c>
      <c r="K337" s="12">
        <v>0</v>
      </c>
      <c r="L337" s="12">
        <v>0</v>
      </c>
      <c r="M337" s="12">
        <v>0</v>
      </c>
    </row>
    <row r="338" spans="1:13" x14ac:dyDescent="0.35">
      <c r="A338" s="10" t="str">
        <f>B279&amp;C325&amp;D338</f>
        <v>DISTRIBUCION VOLUMEN X CRITERIO (kg ó litros).T.Alimentos TOTAL INGEN LA CALLE</v>
      </c>
      <c r="B338" s="10">
        <v>0</v>
      </c>
      <c r="C338" s="10">
        <v>0</v>
      </c>
      <c r="D338" s="27" t="s">
        <v>124</v>
      </c>
      <c r="E338" s="28">
        <v>3.5908508412848721</v>
      </c>
      <c r="F338" s="28">
        <v>3.9772763370762165</v>
      </c>
      <c r="G338" s="28">
        <v>4.0327835581356046</v>
      </c>
      <c r="H338" s="28">
        <v>2.8653656570349946</v>
      </c>
      <c r="I338" s="28">
        <v>0</v>
      </c>
      <c r="J338" s="28">
        <v>0</v>
      </c>
      <c r="K338" s="28">
        <v>0</v>
      </c>
      <c r="L338" s="28">
        <v>0</v>
      </c>
      <c r="M338" s="12">
        <v>0</v>
      </c>
    </row>
    <row r="339" spans="1:13" x14ac:dyDescent="0.35">
      <c r="A339" s="10" t="str">
        <f>B279&amp;C325&amp;D339</f>
        <v>DISTRIBUCION VOLUMEN X CRITERIO (kg ó litros).T.Alimentos TOTAL INGEN CASA DE OTROS</v>
      </c>
      <c r="B339" s="10">
        <v>0</v>
      </c>
      <c r="C339" s="10">
        <v>0</v>
      </c>
      <c r="D339" s="12" t="s">
        <v>125</v>
      </c>
      <c r="E339" s="12">
        <v>4.4222346654633586</v>
      </c>
      <c r="F339" s="12">
        <v>7.3831827315089829</v>
      </c>
      <c r="G339" s="12">
        <v>6.0620911390261982</v>
      </c>
      <c r="H339" s="12">
        <v>5.6303396225192897</v>
      </c>
      <c r="I339" s="12">
        <v>0</v>
      </c>
      <c r="J339" s="12">
        <v>0</v>
      </c>
      <c r="K339" s="12">
        <v>0</v>
      </c>
      <c r="L339" s="12">
        <v>0</v>
      </c>
      <c r="M339" s="12">
        <v>0</v>
      </c>
    </row>
    <row r="340" spans="1:13" x14ac:dyDescent="0.35">
      <c r="A340" s="10" t="str">
        <f>B279&amp;C325&amp;D340</f>
        <v>DISTRIBUCION VOLUMEN X CRITERIO (kg ó litros).T.Alimentos TOTAL INGEN EL ESTABLECIMIENTO</v>
      </c>
      <c r="B340" s="10">
        <v>0</v>
      </c>
      <c r="C340" s="10">
        <v>0</v>
      </c>
      <c r="D340" s="27" t="s">
        <v>126</v>
      </c>
      <c r="E340" s="28">
        <v>70.183299392989269</v>
      </c>
      <c r="F340" s="28">
        <v>52.01811565368326</v>
      </c>
      <c r="G340" s="28">
        <v>54.481449039889604</v>
      </c>
      <c r="H340" s="28">
        <v>61.214042311689695</v>
      </c>
      <c r="I340" s="28">
        <v>0</v>
      </c>
      <c r="J340" s="28">
        <v>0</v>
      </c>
      <c r="K340" s="28">
        <v>0</v>
      </c>
      <c r="L340" s="28">
        <v>0</v>
      </c>
      <c r="M340" s="12">
        <v>0</v>
      </c>
    </row>
    <row r="341" spans="1:13" x14ac:dyDescent="0.35">
      <c r="A341" s="10" t="str">
        <f>B279&amp;C325&amp;D341</f>
        <v>DISTRIBUCION VOLUMEN X CRITERIO (kg ó litros).T.Alimentos TOTAL INGEN EL TRABAJO</v>
      </c>
      <c r="B341" s="10">
        <v>0</v>
      </c>
      <c r="C341" s="10">
        <v>0</v>
      </c>
      <c r="D341" s="12" t="s">
        <v>127</v>
      </c>
      <c r="E341" s="12">
        <v>2.6591880369622993</v>
      </c>
      <c r="F341" s="12">
        <v>2.6250176381792758</v>
      </c>
      <c r="G341" s="12">
        <v>2.9166316788823008</v>
      </c>
      <c r="H341" s="12">
        <v>2.9976353995940772</v>
      </c>
      <c r="I341" s="12">
        <v>0</v>
      </c>
      <c r="J341" s="12">
        <v>0</v>
      </c>
      <c r="K341" s="12">
        <v>0</v>
      </c>
      <c r="L341" s="12">
        <v>0</v>
      </c>
      <c r="M341" s="12">
        <v>0</v>
      </c>
    </row>
    <row r="342" spans="1:13" x14ac:dyDescent="0.35">
      <c r="A342" s="10" t="str">
        <f>B279&amp;C325&amp;D342</f>
        <v>DISTRIBUCION VOLUMEN X CRITERIO (kg ó litros).T.Alimentos TOTAL INGEN COLEGIO/INSTITUTO/UNIV.</v>
      </c>
      <c r="B342" s="10">
        <v>0</v>
      </c>
      <c r="C342" s="10">
        <v>0</v>
      </c>
      <c r="D342" s="27" t="s">
        <v>128</v>
      </c>
      <c r="E342" s="28">
        <v>0.41044797037856751</v>
      </c>
      <c r="F342" s="28">
        <v>0.26359171992208064</v>
      </c>
      <c r="G342" s="28">
        <v>0.18247144076382865</v>
      </c>
      <c r="H342" s="28">
        <v>0.3014834183403643</v>
      </c>
      <c r="I342" s="28">
        <v>0</v>
      </c>
      <c r="J342" s="28">
        <v>0</v>
      </c>
      <c r="K342" s="28">
        <v>0</v>
      </c>
      <c r="L342" s="28">
        <v>0</v>
      </c>
      <c r="M342" s="12">
        <v>0</v>
      </c>
    </row>
    <row r="343" spans="1:13" x14ac:dyDescent="0.35">
      <c r="A343" s="10" t="str">
        <f>B279&amp;C325&amp;D343</f>
        <v>DISTRIBUCION VOLUMEN X CRITERIO (kg ó litros).T.Alimentos TOTAL INGEN MI CASA</v>
      </c>
      <c r="B343" s="10">
        <v>0</v>
      </c>
      <c r="C343" s="10">
        <v>0</v>
      </c>
      <c r="D343" s="12" t="s">
        <v>129</v>
      </c>
      <c r="E343" s="12">
        <v>16.94452201631071</v>
      </c>
      <c r="F343" s="12">
        <v>31.501785508694159</v>
      </c>
      <c r="G343" s="12">
        <v>30.634855773478421</v>
      </c>
      <c r="H343" s="12">
        <v>25.086043173419831</v>
      </c>
      <c r="I343" s="12">
        <v>0</v>
      </c>
      <c r="J343" s="12">
        <v>0</v>
      </c>
      <c r="K343" s="12">
        <v>0</v>
      </c>
      <c r="L343" s="12">
        <v>0</v>
      </c>
      <c r="M343" s="12">
        <v>0</v>
      </c>
    </row>
    <row r="344" spans="1:13" x14ac:dyDescent="0.35">
      <c r="A344" s="10" t="str">
        <f>B279&amp;C325&amp;D344</f>
        <v>DISTRIBUCION VOLUMEN X CRITERIO (kg ó litros).T.Alimentos TOTAL INGEN M.TRANSP.(AVION,TREN,AUTOC,E</v>
      </c>
      <c r="B344" s="10">
        <v>0</v>
      </c>
      <c r="C344" s="10">
        <v>0</v>
      </c>
      <c r="D344" s="27" t="s">
        <v>130</v>
      </c>
      <c r="E344" s="28">
        <v>0.23915051645790553</v>
      </c>
      <c r="F344" s="28">
        <v>0.18075796329858798</v>
      </c>
      <c r="G344" s="28">
        <v>0.29419751072985501</v>
      </c>
      <c r="H344" s="28">
        <v>0.19656048925408626</v>
      </c>
      <c r="I344" s="28">
        <v>0</v>
      </c>
      <c r="J344" s="28">
        <v>0</v>
      </c>
      <c r="K344" s="28">
        <v>0</v>
      </c>
      <c r="L344" s="28">
        <v>0</v>
      </c>
      <c r="M344" s="12">
        <v>0</v>
      </c>
    </row>
    <row r="345" spans="1:13" x14ac:dyDescent="0.35">
      <c r="A345" s="10" t="str">
        <f>B279&amp;C325&amp;D345</f>
        <v>DISTRIBUCION VOLUMEN X CRITERIO (kg ó litros).T.Alimentos TOTAL INGEN OTRO LUGAR</v>
      </c>
      <c r="B345" s="10">
        <v>0</v>
      </c>
      <c r="C345" s="10">
        <v>0</v>
      </c>
      <c r="D345" s="12" t="s">
        <v>131</v>
      </c>
      <c r="E345" s="12">
        <v>1.5503099036813335</v>
      </c>
      <c r="F345" s="12">
        <v>2.0502702172593201</v>
      </c>
      <c r="G345" s="12">
        <v>1.3955228599564387</v>
      </c>
      <c r="H345" s="12">
        <v>1.7085275619264133</v>
      </c>
      <c r="I345" s="12">
        <v>0</v>
      </c>
      <c r="J345" s="12">
        <v>0</v>
      </c>
      <c r="K345" s="12">
        <v>0</v>
      </c>
      <c r="L345" s="12">
        <v>0</v>
      </c>
      <c r="M345" s="12">
        <v>0</v>
      </c>
    </row>
    <row r="346" spans="1:13" x14ac:dyDescent="0.35">
      <c r="A346" s="10" t="str">
        <f>B279&amp;C325&amp;D346</f>
        <v>DISTRIBUCION VOLUMEN X CRITERIO (kg ó litros).T.Alimentos TOTAL INGDESAYUNO</v>
      </c>
      <c r="B346" s="10">
        <v>0</v>
      </c>
      <c r="C346" s="10">
        <v>0</v>
      </c>
      <c r="D346" s="27" t="s">
        <v>132</v>
      </c>
      <c r="E346" s="28">
        <v>10.065223226247848</v>
      </c>
      <c r="F346" s="28">
        <v>9.2363866617203723</v>
      </c>
      <c r="G346" s="28">
        <v>8.7457980580833059</v>
      </c>
      <c r="H346" s="28">
        <v>8.0845198246386882</v>
      </c>
      <c r="I346" s="28">
        <v>0</v>
      </c>
      <c r="J346" s="28">
        <v>0</v>
      </c>
      <c r="K346" s="28">
        <v>0</v>
      </c>
      <c r="L346" s="28">
        <v>0</v>
      </c>
      <c r="M346" s="12">
        <v>0</v>
      </c>
    </row>
    <row r="347" spans="1:13" x14ac:dyDescent="0.35">
      <c r="A347" s="10" t="str">
        <f>B279&amp;C325&amp;D347</f>
        <v>DISTRIBUCION VOLUMEN X CRITERIO (kg ó litros).T.Alimentos TOTAL INGAPERITIVO/ANTES DE COMER</v>
      </c>
      <c r="B347" s="10">
        <v>0</v>
      </c>
      <c r="C347" s="10">
        <v>0</v>
      </c>
      <c r="D347" s="12" t="s">
        <v>133</v>
      </c>
      <c r="E347" s="12">
        <v>3.800969594702984</v>
      </c>
      <c r="F347" s="12">
        <v>3.627211686070142</v>
      </c>
      <c r="G347" s="12">
        <v>3.5307121594943784</v>
      </c>
      <c r="H347" s="12">
        <v>3.3574994999771479</v>
      </c>
      <c r="I347" s="12">
        <v>0</v>
      </c>
      <c r="J347" s="12">
        <v>0</v>
      </c>
      <c r="K347" s="12">
        <v>0</v>
      </c>
      <c r="L347" s="12">
        <v>0</v>
      </c>
      <c r="M347" s="12">
        <v>0</v>
      </c>
    </row>
    <row r="348" spans="1:13" x14ac:dyDescent="0.35">
      <c r="A348" s="10" t="str">
        <f>B279&amp;C325&amp;D348</f>
        <v>DISTRIBUCION VOLUMEN X CRITERIO (kg ó litros).T.Alimentos TOTAL INGCOMIDA</v>
      </c>
      <c r="B348" s="10">
        <v>0</v>
      </c>
      <c r="C348" s="10">
        <v>0</v>
      </c>
      <c r="D348" s="27" t="s">
        <v>134</v>
      </c>
      <c r="E348" s="28">
        <v>47.845531332723041</v>
      </c>
      <c r="F348" s="28">
        <v>46.854336062002687</v>
      </c>
      <c r="G348" s="28">
        <v>50.561078126558748</v>
      </c>
      <c r="H348" s="28">
        <v>49.655816420553414</v>
      </c>
      <c r="I348" s="28">
        <v>0</v>
      </c>
      <c r="J348" s="28">
        <v>0</v>
      </c>
      <c r="K348" s="28">
        <v>0</v>
      </c>
      <c r="L348" s="28">
        <v>0</v>
      </c>
      <c r="M348" s="12">
        <v>0</v>
      </c>
    </row>
    <row r="349" spans="1:13" x14ac:dyDescent="0.35">
      <c r="A349" s="10" t="str">
        <f>B279&amp;C325&amp;D349</f>
        <v>DISTRIBUCION VOLUMEN X CRITERIO (kg ó litros).T.Alimentos TOTAL INGTARDE/MERIENDA</v>
      </c>
      <c r="B349" s="10">
        <v>0</v>
      </c>
      <c r="C349" s="10">
        <v>0</v>
      </c>
      <c r="D349" s="12" t="s">
        <v>135</v>
      </c>
      <c r="E349" s="12">
        <v>5.5548100363119985</v>
      </c>
      <c r="F349" s="12">
        <v>5.0381172089546826</v>
      </c>
      <c r="G349" s="12">
        <v>4.8649662588170361</v>
      </c>
      <c r="H349" s="12">
        <v>4.6177653701833519</v>
      </c>
      <c r="I349" s="12">
        <v>0</v>
      </c>
      <c r="J349" s="12">
        <v>0</v>
      </c>
      <c r="K349" s="12">
        <v>0</v>
      </c>
      <c r="L349" s="12">
        <v>0</v>
      </c>
      <c r="M349" s="12">
        <v>0</v>
      </c>
    </row>
    <row r="350" spans="1:13" x14ac:dyDescent="0.35">
      <c r="A350" s="10" t="str">
        <f>B279&amp;C325&amp;D350</f>
        <v>DISTRIBUCION VOLUMEN X CRITERIO (kg ó litros).T.Alimentos TOTAL INGANTES DE CENAR</v>
      </c>
      <c r="B350" s="10">
        <v>0</v>
      </c>
      <c r="C350" s="10">
        <v>0</v>
      </c>
      <c r="D350" s="27" t="s">
        <v>136</v>
      </c>
      <c r="E350" s="28">
        <v>1.4448191782466586</v>
      </c>
      <c r="F350" s="28">
        <v>1.5440239705248169</v>
      </c>
      <c r="G350" s="28">
        <v>1.4337346284663317</v>
      </c>
      <c r="H350" s="28">
        <v>1.3336822632572369</v>
      </c>
      <c r="I350" s="28">
        <v>0</v>
      </c>
      <c r="J350" s="28">
        <v>0</v>
      </c>
      <c r="K350" s="28">
        <v>0</v>
      </c>
      <c r="L350" s="28">
        <v>0</v>
      </c>
      <c r="M350" s="12">
        <v>0</v>
      </c>
    </row>
    <row r="351" spans="1:13" x14ac:dyDescent="0.35">
      <c r="A351" s="10" t="str">
        <f>B279&amp;C325&amp;D351</f>
        <v>DISTRIBUCION VOLUMEN X CRITERIO (kg ó litros).T.Alimentos TOTAL INGCENA</v>
      </c>
      <c r="B351" s="10">
        <v>0</v>
      </c>
      <c r="C351" s="10">
        <v>0</v>
      </c>
      <c r="D351" s="12" t="s">
        <v>137</v>
      </c>
      <c r="E351" s="12">
        <v>29.227863248044606</v>
      </c>
      <c r="F351" s="12">
        <v>31.462024577430199</v>
      </c>
      <c r="G351" s="12">
        <v>29.159688867257582</v>
      </c>
      <c r="H351" s="12">
        <v>30.946565294499212</v>
      </c>
      <c r="I351" s="12">
        <v>0</v>
      </c>
      <c r="J351" s="12">
        <v>0</v>
      </c>
      <c r="K351" s="12">
        <v>0</v>
      </c>
      <c r="L351" s="12">
        <v>0</v>
      </c>
      <c r="M351" s="12">
        <v>0</v>
      </c>
    </row>
    <row r="352" spans="1:13" x14ac:dyDescent="0.35">
      <c r="A352" s="10" t="str">
        <f>B279&amp;C325&amp;D352</f>
        <v>DISTRIBUCION VOLUMEN X CRITERIO (kg ó litros).T.Alimentos TOTAL INGDESPUES DE LA CENA</v>
      </c>
      <c r="B352" s="10">
        <v>0</v>
      </c>
      <c r="C352" s="10">
        <v>0</v>
      </c>
      <c r="D352" s="27" t="s">
        <v>138</v>
      </c>
      <c r="E352" s="28">
        <v>0.6720075798212819</v>
      </c>
      <c r="F352" s="28">
        <v>0.51717957504223322</v>
      </c>
      <c r="G352" s="28">
        <v>0.42411714330048733</v>
      </c>
      <c r="H352" s="28">
        <v>0.57879804203352037</v>
      </c>
      <c r="I352" s="28">
        <v>0</v>
      </c>
      <c r="J352" s="28">
        <v>0</v>
      </c>
      <c r="K352" s="28">
        <v>0</v>
      </c>
      <c r="L352" s="28">
        <v>0</v>
      </c>
      <c r="M352" s="12">
        <v>0</v>
      </c>
    </row>
    <row r="353" spans="1:13" x14ac:dyDescent="0.35">
      <c r="A353" s="10" t="str">
        <f>B279&amp;C325&amp;D353</f>
        <v>DISTRIBUCION VOLUMEN X CRITERIO (kg ó litros).T.Alimentos TOTAL INGDURANTE EL DIA</v>
      </c>
      <c r="B353" s="10">
        <v>0</v>
      </c>
      <c r="C353" s="10">
        <v>0</v>
      </c>
      <c r="D353" s="12" t="s">
        <v>139</v>
      </c>
      <c r="E353" s="12">
        <v>1.3887768531004092</v>
      </c>
      <c r="F353" s="12">
        <v>1.7207182882082332</v>
      </c>
      <c r="G353" s="12">
        <v>1.2799069046276301</v>
      </c>
      <c r="H353" s="12">
        <v>1.425353373841751</v>
      </c>
      <c r="I353" s="12">
        <v>0</v>
      </c>
      <c r="J353" s="12">
        <v>0</v>
      </c>
      <c r="K353" s="12">
        <v>0</v>
      </c>
      <c r="L353" s="12">
        <v>0</v>
      </c>
      <c r="M353" s="12">
        <v>0</v>
      </c>
    </row>
    <row r="354" spans="1:13" x14ac:dyDescent="0.35">
      <c r="A354" s="10" t="str">
        <f>B279&amp;C325&amp;D354</f>
        <v>DISTRIBUCION VOLUMEN X CRITERIO (kg ó litros).T.Alimentos TOTAL INGCON AMIGOS</v>
      </c>
      <c r="B354" s="10">
        <v>0</v>
      </c>
      <c r="C354" s="10">
        <v>0</v>
      </c>
      <c r="D354" s="27" t="s">
        <v>140</v>
      </c>
      <c r="E354" s="28">
        <v>21.791087126645579</v>
      </c>
      <c r="F354" s="28">
        <v>18.555284568298188</v>
      </c>
      <c r="G354" s="28">
        <v>17.089166619468593</v>
      </c>
      <c r="H354" s="28">
        <v>18.389551695661492</v>
      </c>
      <c r="I354" s="28">
        <v>0</v>
      </c>
      <c r="J354" s="28">
        <v>0</v>
      </c>
      <c r="K354" s="28">
        <v>0</v>
      </c>
      <c r="L354" s="28">
        <v>0</v>
      </c>
      <c r="M354" s="12">
        <v>0</v>
      </c>
    </row>
    <row r="355" spans="1:13" x14ac:dyDescent="0.35">
      <c r="A355" s="10" t="str">
        <f>B279&amp;C325&amp;D355</f>
        <v>DISTRIBUCION VOLUMEN X CRITERIO (kg ó litros).T.Alimentos TOTAL INGCON CLIENTES</v>
      </c>
      <c r="B355" s="10">
        <v>0</v>
      </c>
      <c r="C355" s="10">
        <v>0</v>
      </c>
      <c r="D355" s="12" t="s">
        <v>141</v>
      </c>
      <c r="E355" s="12">
        <v>0.54086625573960745</v>
      </c>
      <c r="F355" s="12">
        <v>0.51798925699093235</v>
      </c>
      <c r="G355" s="12">
        <v>0.42886538022407444</v>
      </c>
      <c r="H355" s="12">
        <v>0.18444019190933594</v>
      </c>
      <c r="I355" s="12">
        <v>0</v>
      </c>
      <c r="J355" s="12">
        <v>0</v>
      </c>
      <c r="K355" s="12">
        <v>0</v>
      </c>
      <c r="L355" s="12">
        <v>0</v>
      </c>
      <c r="M355" s="12">
        <v>0</v>
      </c>
    </row>
    <row r="356" spans="1:13" x14ac:dyDescent="0.35">
      <c r="A356" s="10" t="str">
        <f>B279&amp;C325&amp;D356</f>
        <v>DISTRIBUCION VOLUMEN X CRITERIO (kg ó litros).T.Alimentos TOTAL INGCON COMPAÑEROS DE TRABAJO</v>
      </c>
      <c r="B356" s="10">
        <v>0</v>
      </c>
      <c r="C356" s="10">
        <v>0</v>
      </c>
      <c r="D356" s="27" t="s">
        <v>142</v>
      </c>
      <c r="E356" s="28">
        <v>5.6656953962590251</v>
      </c>
      <c r="F356" s="28">
        <v>3.9429954849561493</v>
      </c>
      <c r="G356" s="28">
        <v>3.2253903840026501</v>
      </c>
      <c r="H356" s="28">
        <v>3.8919105738673307</v>
      </c>
      <c r="I356" s="28">
        <v>0</v>
      </c>
      <c r="J356" s="28">
        <v>0</v>
      </c>
      <c r="K356" s="28">
        <v>0</v>
      </c>
      <c r="L356" s="28">
        <v>0</v>
      </c>
      <c r="M356" s="12">
        <v>0</v>
      </c>
    </row>
    <row r="357" spans="1:13" x14ac:dyDescent="0.35">
      <c r="A357" s="10" t="str">
        <f>B279&amp;C325&amp;D357</f>
        <v>DISTRIBUCION VOLUMEN X CRITERIO (kg ó litros).T.Alimentos TOTAL INGCON COMPAÑEROS DE CLASE</v>
      </c>
      <c r="B357" s="10">
        <v>0</v>
      </c>
      <c r="C357" s="10">
        <v>0</v>
      </c>
      <c r="D357" s="12" t="s">
        <v>143</v>
      </c>
      <c r="E357" s="12">
        <v>0.47789278836439708</v>
      </c>
      <c r="F357" s="12">
        <v>0.29710727561112776</v>
      </c>
      <c r="G357" s="12">
        <v>0.23516415677985383</v>
      </c>
      <c r="H357" s="12">
        <v>0.31023046147588262</v>
      </c>
      <c r="I357" s="12">
        <v>0</v>
      </c>
      <c r="J357" s="12">
        <v>0</v>
      </c>
      <c r="K357" s="12">
        <v>0</v>
      </c>
      <c r="L357" s="12">
        <v>0</v>
      </c>
      <c r="M357" s="12">
        <v>0</v>
      </c>
    </row>
    <row r="358" spans="1:13" x14ac:dyDescent="0.35">
      <c r="A358" s="10" t="str">
        <f>B279&amp;C325&amp;D358</f>
        <v>DISTRIBUCION VOLUMEN X CRITERIO (kg ó litros).T.Alimentos TOTAL INGCON FAMILIA</v>
      </c>
      <c r="B358" s="10">
        <v>0</v>
      </c>
      <c r="C358" s="10">
        <v>0</v>
      </c>
      <c r="D358" s="27" t="s">
        <v>144</v>
      </c>
      <c r="E358" s="28">
        <v>40.54021882264869</v>
      </c>
      <c r="F358" s="28">
        <v>43.948236830455564</v>
      </c>
      <c r="G358" s="28">
        <v>46.21963403567905</v>
      </c>
      <c r="H358" s="28">
        <v>45.552074931210321</v>
      </c>
      <c r="I358" s="28">
        <v>0</v>
      </c>
      <c r="J358" s="28">
        <v>0</v>
      </c>
      <c r="K358" s="28">
        <v>0</v>
      </c>
      <c r="L358" s="28">
        <v>0</v>
      </c>
      <c r="M358" s="12">
        <v>0</v>
      </c>
    </row>
    <row r="359" spans="1:13" x14ac:dyDescent="0.35">
      <c r="A359" s="10" t="str">
        <f>B279&amp;C325&amp;D359</f>
        <v>DISTRIBUCION VOLUMEN X CRITERIO (kg ó litros).T.Alimentos TOTAL INGCON LA PAREJA</v>
      </c>
      <c r="B359" s="10">
        <v>0</v>
      </c>
      <c r="C359" s="10">
        <v>0</v>
      </c>
      <c r="D359" s="12" t="s">
        <v>145</v>
      </c>
      <c r="E359" s="12">
        <v>19.911194878529429</v>
      </c>
      <c r="F359" s="12">
        <v>20.013751530993989</v>
      </c>
      <c r="G359" s="12">
        <v>21.301918665848969</v>
      </c>
      <c r="H359" s="12">
        <v>21.009762046845175</v>
      </c>
      <c r="I359" s="12">
        <v>0</v>
      </c>
      <c r="J359" s="12">
        <v>0</v>
      </c>
      <c r="K359" s="12">
        <v>0</v>
      </c>
      <c r="L359" s="12">
        <v>0</v>
      </c>
      <c r="M359" s="12">
        <v>0</v>
      </c>
    </row>
    <row r="360" spans="1:13" x14ac:dyDescent="0.35">
      <c r="A360" s="10" t="str">
        <f>B279&amp;C325&amp;D360</f>
        <v>DISTRIBUCION VOLUMEN X CRITERIO (kg ó litros).T.Alimentos TOTAL INGESTABA SOLO/A</v>
      </c>
      <c r="B360" s="10">
        <v>0</v>
      </c>
      <c r="C360" s="10">
        <v>0</v>
      </c>
      <c r="D360" s="27" t="s">
        <v>146</v>
      </c>
      <c r="E360" s="28">
        <v>10.510965055312075</v>
      </c>
      <c r="F360" s="28">
        <v>12.195620544862257</v>
      </c>
      <c r="G360" s="28">
        <v>11.109968414287593</v>
      </c>
      <c r="H360" s="28">
        <v>10.178591673314475</v>
      </c>
      <c r="I360" s="28">
        <v>0</v>
      </c>
      <c r="J360" s="28">
        <v>0</v>
      </c>
      <c r="K360" s="28">
        <v>0</v>
      </c>
      <c r="L360" s="28">
        <v>0</v>
      </c>
      <c r="M360" s="12">
        <v>0</v>
      </c>
    </row>
    <row r="361" spans="1:13" x14ac:dyDescent="0.35">
      <c r="A361" s="10" t="str">
        <f>B279&amp;C325&amp;D361</f>
        <v>DISTRIBUCION VOLUMEN X CRITERIO (kg ó litros).T.Alimentos TOTAL INGOTROS</v>
      </c>
      <c r="B361" s="10">
        <v>0</v>
      </c>
      <c r="C361" s="10">
        <v>0</v>
      </c>
      <c r="D361" s="12" t="s">
        <v>147</v>
      </c>
      <c r="E361" s="12">
        <v>0.56208149117698014</v>
      </c>
      <c r="F361" s="12">
        <v>0.5290124295262032</v>
      </c>
      <c r="G361" s="12">
        <v>0.38989614121109795</v>
      </c>
      <c r="H361" s="12">
        <v>0.4834368726244837</v>
      </c>
      <c r="I361" s="12">
        <v>0</v>
      </c>
      <c r="J361" s="12">
        <v>0</v>
      </c>
      <c r="K361" s="12">
        <v>0</v>
      </c>
      <c r="L361" s="12">
        <v>0</v>
      </c>
      <c r="M361" s="12">
        <v>0</v>
      </c>
    </row>
    <row r="362" spans="1:13" x14ac:dyDescent="0.35">
      <c r="A362" s="10" t="str">
        <f>B279&amp;C325&amp;D362</f>
        <v>DISTRIBUCION VOLUMEN X CRITERIO (kg ó litros).T.Alimentos TOTAL INGESTAR TRABAJANDO</v>
      </c>
      <c r="B362" s="10">
        <v>0</v>
      </c>
      <c r="C362" s="10">
        <v>0</v>
      </c>
      <c r="D362" s="27" t="s">
        <v>148</v>
      </c>
      <c r="E362" s="28">
        <v>8.5044936247090046</v>
      </c>
      <c r="F362" s="28">
        <v>7.1312856846616643</v>
      </c>
      <c r="G362" s="28">
        <v>6.5211206245021023</v>
      </c>
      <c r="H362" s="28">
        <v>6.4819816483276966</v>
      </c>
      <c r="I362" s="28">
        <v>0</v>
      </c>
      <c r="J362" s="28">
        <v>0</v>
      </c>
      <c r="K362" s="28">
        <v>0</v>
      </c>
      <c r="L362" s="28">
        <v>0</v>
      </c>
      <c r="M362" s="12">
        <v>0</v>
      </c>
    </row>
    <row r="363" spans="1:13" x14ac:dyDescent="0.35">
      <c r="A363" s="10" t="str">
        <f>B279&amp;C325&amp;D363</f>
        <v>DISTRIBUCION VOLUMEN X CRITERIO (kg ó litros).T.Alimentos TOTAL INGCOMIDA DE NEGOCIOS</v>
      </c>
      <c r="B363" s="10">
        <v>0</v>
      </c>
      <c r="C363" s="10">
        <v>0</v>
      </c>
      <c r="D363" s="12" t="s">
        <v>149</v>
      </c>
      <c r="E363" s="12">
        <v>0.63031878547623521</v>
      </c>
      <c r="F363" s="12">
        <v>0.37667810814527808</v>
      </c>
      <c r="G363" s="12">
        <v>0.33361638461543802</v>
      </c>
      <c r="H363" s="12">
        <v>0.33713602623728073</v>
      </c>
      <c r="I363" s="12">
        <v>0</v>
      </c>
      <c r="J363" s="12">
        <v>0</v>
      </c>
      <c r="K363" s="12">
        <v>0</v>
      </c>
      <c r="L363" s="12">
        <v>0</v>
      </c>
      <c r="M363" s="12">
        <v>0</v>
      </c>
    </row>
    <row r="364" spans="1:13" x14ac:dyDescent="0.35">
      <c r="A364" s="10" t="str">
        <f>B279&amp;C325&amp;D364</f>
        <v>DISTRIBUCION VOLUMEN X CRITERIO (kg ó litros).T.Alimentos TOTAL INGPOR PLACER/RELAX</v>
      </c>
      <c r="B364" s="10">
        <v>0</v>
      </c>
      <c r="C364" s="10">
        <v>0</v>
      </c>
      <c r="D364" s="27" t="s">
        <v>150</v>
      </c>
      <c r="E364" s="28">
        <v>18.387628518883503</v>
      </c>
      <c r="F364" s="28">
        <v>16.889322856745657</v>
      </c>
      <c r="G364" s="28">
        <v>17.956908203636001</v>
      </c>
      <c r="H364" s="28">
        <v>18.088852021629833</v>
      </c>
      <c r="I364" s="28">
        <v>0</v>
      </c>
      <c r="J364" s="28">
        <v>0</v>
      </c>
      <c r="K364" s="28">
        <v>0</v>
      </c>
      <c r="L364" s="28">
        <v>0</v>
      </c>
      <c r="M364" s="12">
        <v>0</v>
      </c>
    </row>
    <row r="365" spans="1:13" x14ac:dyDescent="0.35">
      <c r="A365" s="10" t="str">
        <f>B279&amp;C325&amp;D365</f>
        <v>DISTRIBUCION VOLUMEN X CRITERIO (kg ó litros).T.Alimentos TOTAL INGTENER HAMBRE/SIN PLANIFICAR</v>
      </c>
      <c r="B365" s="10">
        <v>0</v>
      </c>
      <c r="C365" s="10">
        <v>0</v>
      </c>
      <c r="D365" s="12" t="s">
        <v>151</v>
      </c>
      <c r="E365" s="12">
        <v>26.515203960867044</v>
      </c>
      <c r="F365" s="12">
        <v>30.55915076254524</v>
      </c>
      <c r="G365" s="12">
        <v>30.167573988911677</v>
      </c>
      <c r="H365" s="12">
        <v>29.637907926863882</v>
      </c>
      <c r="I365" s="12">
        <v>0</v>
      </c>
      <c r="J365" s="12">
        <v>0</v>
      </c>
      <c r="K365" s="12">
        <v>0</v>
      </c>
      <c r="L365" s="12">
        <v>0</v>
      </c>
      <c r="M365" s="12">
        <v>0</v>
      </c>
    </row>
    <row r="366" spans="1:13" x14ac:dyDescent="0.35">
      <c r="A366" s="10" t="str">
        <f>B279&amp;C325&amp;D366</f>
        <v>DISTRIBUCION VOLUMEN X CRITERIO (kg ó litros).T.Alimentos TOTAL INGESTAR DE COMPRAS</v>
      </c>
      <c r="B366" s="10">
        <v>0</v>
      </c>
      <c r="C366" s="10">
        <v>0</v>
      </c>
      <c r="D366" s="27" t="s">
        <v>152</v>
      </c>
      <c r="E366" s="28">
        <v>4.1445623924708661</v>
      </c>
      <c r="F366" s="28">
        <v>4.0962117190566509</v>
      </c>
      <c r="G366" s="28">
        <v>3.5303956127069442</v>
      </c>
      <c r="H366" s="28">
        <v>3.4252974360178352</v>
      </c>
      <c r="I366" s="28">
        <v>0</v>
      </c>
      <c r="J366" s="28">
        <v>0</v>
      </c>
      <c r="K366" s="28">
        <v>0</v>
      </c>
      <c r="L366" s="28">
        <v>0</v>
      </c>
      <c r="M366" s="12">
        <v>0</v>
      </c>
    </row>
    <row r="367" spans="1:13" x14ac:dyDescent="0.35">
      <c r="A367" s="10" t="str">
        <f>B279&amp;C325&amp;D367</f>
        <v>DISTRIBUCION VOLUMEN X CRITERIO (kg ó litros).T.Alimentos TOTAL INGNO COCINAR EN CASA</v>
      </c>
      <c r="B367" s="10">
        <v>0</v>
      </c>
      <c r="C367" s="10">
        <v>0</v>
      </c>
      <c r="D367" s="12" t="s">
        <v>153</v>
      </c>
      <c r="E367" s="12">
        <v>10.348870964865364</v>
      </c>
      <c r="F367" s="12">
        <v>13.897126001630394</v>
      </c>
      <c r="G367" s="12">
        <v>13.979033212388867</v>
      </c>
      <c r="H367" s="12">
        <v>11.306753506370658</v>
      </c>
      <c r="I367" s="12">
        <v>0</v>
      </c>
      <c r="J367" s="12">
        <v>0</v>
      </c>
      <c r="K367" s="12">
        <v>0</v>
      </c>
      <c r="L367" s="12">
        <v>0</v>
      </c>
      <c r="M367" s="12">
        <v>0</v>
      </c>
    </row>
    <row r="368" spans="1:13" x14ac:dyDescent="0.35">
      <c r="A368" s="10" t="str">
        <f>B279&amp;C325&amp;D368</f>
        <v>DISTRIBUCION VOLUMEN X CRITERIO (kg ó litros).T.Alimentos TOTAL INGCELEBRACION/FIESTA/SALIR TOMAR</v>
      </c>
      <c r="B368" s="10">
        <v>0</v>
      </c>
      <c r="C368" s="10">
        <v>0</v>
      </c>
      <c r="D368" s="27" t="s">
        <v>154</v>
      </c>
      <c r="E368" s="28">
        <v>23.932136020657968</v>
      </c>
      <c r="F368" s="28">
        <v>19.702265522675962</v>
      </c>
      <c r="G368" s="28">
        <v>21.484153962702475</v>
      </c>
      <c r="H368" s="28">
        <v>23.906859493971059</v>
      </c>
      <c r="I368" s="28">
        <v>0</v>
      </c>
      <c r="J368" s="28">
        <v>0</v>
      </c>
      <c r="K368" s="28">
        <v>0</v>
      </c>
      <c r="L368" s="28">
        <v>0</v>
      </c>
      <c r="M368" s="12">
        <v>0</v>
      </c>
    </row>
    <row r="369" spans="1:13" x14ac:dyDescent="0.35">
      <c r="A369" s="10" t="str">
        <f>B279&amp;C325&amp;D369</f>
        <v>DISTRIBUCION VOLUMEN X CRITERIO (kg ó litros).T.Alimentos TOTAL INGVIENDO DEPORTES</v>
      </c>
      <c r="B369" s="10">
        <v>0</v>
      </c>
      <c r="C369" s="10">
        <v>0</v>
      </c>
      <c r="D369" s="12" t="s">
        <v>155</v>
      </c>
      <c r="E369" s="12">
        <v>0.92549841090188278</v>
      </c>
      <c r="F369" s="12">
        <v>0.74421076566232602</v>
      </c>
      <c r="G369" s="12">
        <v>0.74786490991941823</v>
      </c>
      <c r="H369" s="12">
        <v>1.1465851887506437</v>
      </c>
      <c r="I369" s="12">
        <v>0</v>
      </c>
      <c r="J369" s="12">
        <v>0</v>
      </c>
      <c r="K369" s="12">
        <v>0</v>
      </c>
      <c r="L369" s="12">
        <v>0</v>
      </c>
      <c r="M369" s="12">
        <v>0</v>
      </c>
    </row>
    <row r="370" spans="1:13" x14ac:dyDescent="0.35">
      <c r="A370" s="10" t="str">
        <f>B279&amp;C325&amp;D370</f>
        <v>DISTRIBUCION VOLUMEN X CRITERIO (kg ó litros).T.Alimentos TOTAL INGOTROS MOTIVOS</v>
      </c>
      <c r="B370" s="10">
        <v>0</v>
      </c>
      <c r="C370" s="10">
        <v>0</v>
      </c>
      <c r="D370" s="27" t="s">
        <v>156</v>
      </c>
      <c r="E370" s="28">
        <v>6.6112891333315744</v>
      </c>
      <c r="F370" s="28">
        <v>6.6037468667705408</v>
      </c>
      <c r="G370" s="28">
        <v>5.2793372417193831</v>
      </c>
      <c r="H370" s="28">
        <v>5.6686269305646544</v>
      </c>
      <c r="I370" s="28">
        <v>0</v>
      </c>
      <c r="J370" s="28">
        <v>0</v>
      </c>
      <c r="K370" s="28">
        <v>0</v>
      </c>
      <c r="L370" s="28">
        <v>0</v>
      </c>
      <c r="M370" s="12">
        <v>0</v>
      </c>
    </row>
    <row r="371" spans="1:13" x14ac:dyDescent="0.35">
      <c r="A371" s="10" t="str">
        <f>B279&amp;C371&amp;D371</f>
        <v>DISTRIBUCION VOLUMEN X CRITERIO (kg ó litros)Total BebidasT.ESPAÑA</v>
      </c>
      <c r="B371" s="10">
        <v>0</v>
      </c>
      <c r="C371" s="10" t="s">
        <v>158</v>
      </c>
      <c r="D371" s="12" t="s">
        <v>36</v>
      </c>
      <c r="E371" s="12">
        <v>100</v>
      </c>
      <c r="F371" s="12">
        <v>100</v>
      </c>
      <c r="G371" s="12">
        <v>100</v>
      </c>
      <c r="H371" s="12">
        <v>100</v>
      </c>
      <c r="I371" s="12">
        <v>0</v>
      </c>
      <c r="J371" s="12">
        <v>0</v>
      </c>
      <c r="K371" s="12">
        <v>0</v>
      </c>
      <c r="L371" s="12">
        <v>0</v>
      </c>
      <c r="M371" s="12">
        <v>0</v>
      </c>
    </row>
    <row r="372" spans="1:13" x14ac:dyDescent="0.35">
      <c r="A372" s="10" t="str">
        <f>B279&amp;C371&amp;D372</f>
        <v>DISTRIBUCION VOLUMEN X CRITERIO (kg ó litros)Total BebidasHiper+Super+Discount+G.A</v>
      </c>
      <c r="B372" s="10">
        <v>0</v>
      </c>
      <c r="C372" s="10">
        <v>0</v>
      </c>
      <c r="D372" s="27" t="s">
        <v>23</v>
      </c>
      <c r="E372" s="28">
        <v>13.122333298844421</v>
      </c>
      <c r="F372" s="28">
        <v>16.393128876600279</v>
      </c>
      <c r="G372" s="28">
        <v>10.864672896720656</v>
      </c>
      <c r="H372" s="28">
        <v>10.486322393611786</v>
      </c>
      <c r="I372" s="28">
        <v>0</v>
      </c>
      <c r="J372" s="28">
        <v>0</v>
      </c>
      <c r="K372" s="28">
        <v>0</v>
      </c>
      <c r="L372" s="28">
        <v>0</v>
      </c>
      <c r="M372" s="12">
        <v>0</v>
      </c>
    </row>
    <row r="373" spans="1:13" x14ac:dyDescent="0.35">
      <c r="A373" s="10" t="str">
        <f>B279&amp;C371&amp;D373</f>
        <v>DISTRIBUCION VOLUMEN X CRITERIO (kg ó litros)Total BebidasRestaurantes</v>
      </c>
      <c r="B373" s="10">
        <v>0</v>
      </c>
      <c r="C373" s="10">
        <v>0</v>
      </c>
      <c r="D373" s="12" t="s">
        <v>24</v>
      </c>
      <c r="E373" s="12">
        <v>16.736820344647228</v>
      </c>
      <c r="F373" s="12">
        <v>13.632754540594316</v>
      </c>
      <c r="G373" s="12">
        <v>16.336946424449085</v>
      </c>
      <c r="H373" s="12">
        <v>16.54943138869163</v>
      </c>
      <c r="I373" s="12">
        <v>0</v>
      </c>
      <c r="J373" s="12">
        <v>0</v>
      </c>
      <c r="K373" s="12">
        <v>0</v>
      </c>
      <c r="L373" s="12">
        <v>0</v>
      </c>
      <c r="M373" s="12">
        <v>0</v>
      </c>
    </row>
    <row r="374" spans="1:13" x14ac:dyDescent="0.35">
      <c r="A374" s="10" t="str">
        <f>B279&amp;C371&amp;D374</f>
        <v>DISTRIBUCION VOLUMEN X CRITERIO (kg ó litros)Total BebidasRestaurantes Fast Food</v>
      </c>
      <c r="B374" s="10">
        <v>0</v>
      </c>
      <c r="C374" s="10">
        <v>0</v>
      </c>
      <c r="D374" s="27" t="s">
        <v>25</v>
      </c>
      <c r="E374" s="28">
        <v>4.8743947006645199</v>
      </c>
      <c r="F374" s="28">
        <v>4.8475074160784564</v>
      </c>
      <c r="G374" s="28">
        <v>5.0888348904312775</v>
      </c>
      <c r="H374" s="28">
        <v>5.3516550180329681</v>
      </c>
      <c r="I374" s="28">
        <v>0</v>
      </c>
      <c r="J374" s="28">
        <v>0</v>
      </c>
      <c r="K374" s="28">
        <v>0</v>
      </c>
      <c r="L374" s="28">
        <v>0</v>
      </c>
      <c r="M374" s="12">
        <v>0</v>
      </c>
    </row>
    <row r="375" spans="1:13" x14ac:dyDescent="0.35">
      <c r="A375" s="10" t="str">
        <f>B279&amp;C371&amp;D375</f>
        <v>DISTRIBUCION VOLUMEN X CRITERIO (kg ó litros)Total BebidasBares/Cafeterias/Cervecerias</v>
      </c>
      <c r="B375" s="10">
        <v>0</v>
      </c>
      <c r="C375" s="10">
        <v>0</v>
      </c>
      <c r="D375" s="12" t="s">
        <v>26</v>
      </c>
      <c r="E375" s="12">
        <v>46.726155733804589</v>
      </c>
      <c r="F375" s="12">
        <v>44.79898935954926</v>
      </c>
      <c r="G375" s="12">
        <v>49.365261468219366</v>
      </c>
      <c r="H375" s="12">
        <v>50.566792112320258</v>
      </c>
      <c r="I375" s="12">
        <v>0</v>
      </c>
      <c r="J375" s="12">
        <v>0</v>
      </c>
      <c r="K375" s="12">
        <v>0</v>
      </c>
      <c r="L375" s="12">
        <v>0</v>
      </c>
      <c r="M375" s="12">
        <v>0</v>
      </c>
    </row>
    <row r="376" spans="1:13" x14ac:dyDescent="0.35">
      <c r="A376" s="10" t="str">
        <f>B279&amp;C371&amp;D376</f>
        <v>DISTRIBUCION VOLUMEN X CRITERIO (kg ó litros)Total BebidasPanaderias/Pastelerias</v>
      </c>
      <c r="B376" s="10">
        <v>0</v>
      </c>
      <c r="C376" s="10">
        <v>0</v>
      </c>
      <c r="D376" s="27" t="s">
        <v>27</v>
      </c>
      <c r="E376" s="28">
        <v>1.4315610003449539</v>
      </c>
      <c r="F376" s="28">
        <v>1.5161279695609831</v>
      </c>
      <c r="G376" s="28">
        <v>1.1099156872519225</v>
      </c>
      <c r="H376" s="28">
        <v>0.93209832562628125</v>
      </c>
      <c r="I376" s="28">
        <v>0</v>
      </c>
      <c r="J376" s="28">
        <v>0</v>
      </c>
      <c r="K376" s="28">
        <v>0</v>
      </c>
      <c r="L376" s="28">
        <v>0</v>
      </c>
      <c r="M376" s="12">
        <v>0</v>
      </c>
    </row>
    <row r="377" spans="1:13" x14ac:dyDescent="0.35">
      <c r="A377" s="10" t="str">
        <f>B279&amp;C371&amp;D377</f>
        <v>DISTRIBUCION VOLUMEN X CRITERIO (kg ó litros)Total BebidasTda.Alimentacion/Delicatesen</v>
      </c>
      <c r="B377" s="10">
        <v>0</v>
      </c>
      <c r="C377" s="10">
        <v>0</v>
      </c>
      <c r="D377" s="12" t="s">
        <v>122</v>
      </c>
      <c r="E377" s="12">
        <v>2.2582290735357908</v>
      </c>
      <c r="F377" s="12">
        <v>3.221432359628853</v>
      </c>
      <c r="G377" s="12">
        <v>3.1590249926156804</v>
      </c>
      <c r="H377" s="12">
        <v>2.2937340148128298</v>
      </c>
      <c r="I377" s="12">
        <v>0</v>
      </c>
      <c r="J377" s="12">
        <v>0</v>
      </c>
      <c r="K377" s="12">
        <v>0</v>
      </c>
      <c r="L377" s="12">
        <v>0</v>
      </c>
      <c r="M377" s="12">
        <v>0</v>
      </c>
    </row>
    <row r="378" spans="1:13" x14ac:dyDescent="0.35">
      <c r="A378" s="10" t="str">
        <f>B279&amp;C371&amp;D378</f>
        <v>DISTRIBUCION VOLUMEN X CRITERIO (kg ó litros)Total BebidasCanal Conveniencia/24h</v>
      </c>
      <c r="B378" s="10">
        <v>0</v>
      </c>
      <c r="C378" s="10">
        <v>0</v>
      </c>
      <c r="D378" s="27" t="s">
        <v>123</v>
      </c>
      <c r="E378" s="28">
        <v>1.7611978831788493</v>
      </c>
      <c r="F378" s="28">
        <v>2.7043969235079381</v>
      </c>
      <c r="G378" s="28">
        <v>2.1676099081492444</v>
      </c>
      <c r="H378" s="28">
        <v>1.6213908603552003</v>
      </c>
      <c r="I378" s="28">
        <v>0</v>
      </c>
      <c r="J378" s="28">
        <v>0</v>
      </c>
      <c r="K378" s="28">
        <v>0</v>
      </c>
      <c r="L378" s="28">
        <v>0</v>
      </c>
      <c r="M378" s="12">
        <v>0</v>
      </c>
    </row>
    <row r="379" spans="1:13" x14ac:dyDescent="0.35">
      <c r="A379" s="10" t="str">
        <f>B279&amp;C371&amp;D379</f>
        <v>DISTRIBUCION VOLUMEN X CRITERIO (kg ó litros)Total BebidasHoteles</v>
      </c>
      <c r="B379" s="10">
        <v>0</v>
      </c>
      <c r="C379" s="10">
        <v>0</v>
      </c>
      <c r="D379" s="12" t="s">
        <v>29</v>
      </c>
      <c r="E379" s="12">
        <v>1.0072325464352505</v>
      </c>
      <c r="F379" s="12">
        <v>0.46051716058676972</v>
      </c>
      <c r="G379" s="12">
        <v>0.71920606200338788</v>
      </c>
      <c r="H379" s="12">
        <v>0.73731763519336191</v>
      </c>
      <c r="I379" s="12">
        <v>0</v>
      </c>
      <c r="J379" s="12">
        <v>0</v>
      </c>
      <c r="K379" s="12">
        <v>0</v>
      </c>
      <c r="L379" s="12">
        <v>0</v>
      </c>
      <c r="M379" s="12">
        <v>0</v>
      </c>
    </row>
    <row r="380" spans="1:13" x14ac:dyDescent="0.35">
      <c r="A380" s="10" t="str">
        <f>B279&amp;C371&amp;D380</f>
        <v>DISTRIBUCION VOLUMEN X CRITERIO (kg ó litros)Total BebidasEstaciones de servicio</v>
      </c>
      <c r="B380" s="10">
        <v>0</v>
      </c>
      <c r="C380" s="10">
        <v>0</v>
      </c>
      <c r="D380" s="27" t="s">
        <v>30</v>
      </c>
      <c r="E380" s="28">
        <v>2.1544218475614803</v>
      </c>
      <c r="F380" s="28">
        <v>2.3667529246115082</v>
      </c>
      <c r="G380" s="28">
        <v>2.0252774290246189</v>
      </c>
      <c r="H380" s="28">
        <v>1.8424917099809046</v>
      </c>
      <c r="I380" s="28">
        <v>0</v>
      </c>
      <c r="J380" s="28">
        <v>0</v>
      </c>
      <c r="K380" s="28">
        <v>0</v>
      </c>
      <c r="L380" s="28">
        <v>0</v>
      </c>
      <c r="M380" s="12">
        <v>0</v>
      </c>
    </row>
    <row r="381" spans="1:13" x14ac:dyDescent="0.35">
      <c r="A381" s="10" t="str">
        <f>B279&amp;C371&amp;D381</f>
        <v>DISTRIBUCION VOLUMEN X CRITERIO (kg ó litros)Total BebidasMaquinas dispensadoras</v>
      </c>
      <c r="B381" s="10">
        <v>0</v>
      </c>
      <c r="C381" s="10">
        <v>0</v>
      </c>
      <c r="D381" s="12" t="s">
        <v>31</v>
      </c>
      <c r="E381" s="12">
        <v>2.2619810880404017</v>
      </c>
      <c r="F381" s="12">
        <v>3.0291443721032136</v>
      </c>
      <c r="G381" s="12">
        <v>2.5706193168973743</v>
      </c>
      <c r="H381" s="12">
        <v>2.3576756078048149</v>
      </c>
      <c r="I381" s="12">
        <v>0</v>
      </c>
      <c r="J381" s="12">
        <v>0</v>
      </c>
      <c r="K381" s="12">
        <v>0</v>
      </c>
      <c r="L381" s="12">
        <v>0</v>
      </c>
      <c r="M381" s="12">
        <v>0</v>
      </c>
    </row>
    <row r="382" spans="1:13" x14ac:dyDescent="0.35">
      <c r="A382" s="10" t="str">
        <f>B279&amp;C371&amp;D382</f>
        <v>DISTRIBUCION VOLUMEN X CRITERIO (kg ó litros)Total BebidasServicio en la empresa</v>
      </c>
      <c r="B382" s="10">
        <v>0</v>
      </c>
      <c r="C382" s="10">
        <v>0</v>
      </c>
      <c r="D382" s="27" t="s">
        <v>32</v>
      </c>
      <c r="E382" s="28">
        <v>1.71139806210254</v>
      </c>
      <c r="F382" s="28">
        <v>2.0277357507967291</v>
      </c>
      <c r="G382" s="28">
        <v>1.9182441678686508</v>
      </c>
      <c r="H382" s="28">
        <v>1.6286956562981145</v>
      </c>
      <c r="I382" s="28">
        <v>0</v>
      </c>
      <c r="J382" s="28">
        <v>0</v>
      </c>
      <c r="K382" s="28">
        <v>0</v>
      </c>
      <c r="L382" s="28">
        <v>0</v>
      </c>
      <c r="M382" s="12">
        <v>0</v>
      </c>
    </row>
    <row r="383" spans="1:13" x14ac:dyDescent="0.35">
      <c r="A383" s="10" t="str">
        <f>B279&amp;C371&amp;D383</f>
        <v>DISTRIBUCION VOLUMEN X CRITERIO (kg ó litros)Total BebidasResto de canales</v>
      </c>
      <c r="B383" s="10">
        <v>0</v>
      </c>
      <c r="C383" s="10">
        <v>0</v>
      </c>
      <c r="D383" s="12" t="s">
        <v>33</v>
      </c>
      <c r="E383" s="12">
        <v>5.9542699137141719</v>
      </c>
      <c r="F383" s="12">
        <v>5.001518415804906</v>
      </c>
      <c r="G383" s="12">
        <v>4.6743878926302944</v>
      </c>
      <c r="H383" s="12">
        <v>5.6323897105015233</v>
      </c>
      <c r="I383" s="12">
        <v>0</v>
      </c>
      <c r="J383" s="12">
        <v>0</v>
      </c>
      <c r="K383" s="12">
        <v>0</v>
      </c>
      <c r="L383" s="12">
        <v>0</v>
      </c>
      <c r="M383" s="12">
        <v>0</v>
      </c>
    </row>
    <row r="384" spans="1:13" x14ac:dyDescent="0.35">
      <c r="A384" s="10" t="str">
        <f>B279&amp;C371&amp;D384</f>
        <v>DISTRIBUCION VOLUMEN X CRITERIO (kg ó litros)Total BebidasEN LA CALLE</v>
      </c>
      <c r="B384" s="10">
        <v>0</v>
      </c>
      <c r="C384" s="10">
        <v>0</v>
      </c>
      <c r="D384" s="27" t="s">
        <v>124</v>
      </c>
      <c r="E384" s="28">
        <v>6.4331413636071675</v>
      </c>
      <c r="F384" s="28">
        <v>7.2136818414595849</v>
      </c>
      <c r="G384" s="28">
        <v>7.0206207691679161</v>
      </c>
      <c r="H384" s="28">
        <v>5.4488382302162703</v>
      </c>
      <c r="I384" s="28">
        <v>0</v>
      </c>
      <c r="J384" s="28">
        <v>0</v>
      </c>
      <c r="K384" s="28">
        <v>0</v>
      </c>
      <c r="L384" s="28">
        <v>0</v>
      </c>
      <c r="M384" s="12">
        <v>0</v>
      </c>
    </row>
    <row r="385" spans="1:13" x14ac:dyDescent="0.35">
      <c r="A385" s="10" t="str">
        <f>B279&amp;C371&amp;D385</f>
        <v>DISTRIBUCION VOLUMEN X CRITERIO (kg ó litros)Total BebidasEN CASA DE OTROS</v>
      </c>
      <c r="B385" s="10">
        <v>0</v>
      </c>
      <c r="C385" s="10">
        <v>0</v>
      </c>
      <c r="D385" s="12" t="s">
        <v>125</v>
      </c>
      <c r="E385" s="12">
        <v>3.9123800667707256</v>
      </c>
      <c r="F385" s="12">
        <v>6.4602961587802472</v>
      </c>
      <c r="G385" s="12">
        <v>5.2126368472866673</v>
      </c>
      <c r="H385" s="12">
        <v>4.4928380393891958</v>
      </c>
      <c r="I385" s="12">
        <v>0</v>
      </c>
      <c r="J385" s="12">
        <v>0</v>
      </c>
      <c r="K385" s="12">
        <v>0</v>
      </c>
      <c r="L385" s="12">
        <v>0</v>
      </c>
      <c r="M385" s="12">
        <v>0</v>
      </c>
    </row>
    <row r="386" spans="1:13" x14ac:dyDescent="0.35">
      <c r="A386" s="10" t="str">
        <f>B279&amp;C371&amp;D386</f>
        <v>DISTRIBUCION VOLUMEN X CRITERIO (kg ó litros)Total BebidasEN EL ESTABLECIMIENTO</v>
      </c>
      <c r="B386" s="10">
        <v>0</v>
      </c>
      <c r="C386" s="10">
        <v>0</v>
      </c>
      <c r="D386" s="27" t="s">
        <v>126</v>
      </c>
      <c r="E386" s="28">
        <v>73.731554303627235</v>
      </c>
      <c r="F386" s="28">
        <v>66.809872448702933</v>
      </c>
      <c r="G386" s="28">
        <v>72.530973223697572</v>
      </c>
      <c r="H386" s="28">
        <v>75.867016129033871</v>
      </c>
      <c r="I386" s="28">
        <v>0</v>
      </c>
      <c r="J386" s="28">
        <v>0</v>
      </c>
      <c r="K386" s="28">
        <v>0</v>
      </c>
      <c r="L386" s="28">
        <v>0</v>
      </c>
      <c r="M386" s="12">
        <v>0</v>
      </c>
    </row>
    <row r="387" spans="1:13" x14ac:dyDescent="0.35">
      <c r="A387" s="10" t="str">
        <f>B279&amp;C371&amp;D387</f>
        <v>DISTRIBUCION VOLUMEN X CRITERIO (kg ó litros)Total BebidasEN EL TRABAJO</v>
      </c>
      <c r="B387" s="10">
        <v>0</v>
      </c>
      <c r="C387" s="10">
        <v>0</v>
      </c>
      <c r="D387" s="12" t="s">
        <v>127</v>
      </c>
      <c r="E387" s="12">
        <v>8.0185973671355804</v>
      </c>
      <c r="F387" s="12">
        <v>9.311955906571951</v>
      </c>
      <c r="G387" s="12">
        <v>8.8654015558749411</v>
      </c>
      <c r="H387" s="12">
        <v>8.2592484912900463</v>
      </c>
      <c r="I387" s="12">
        <v>0</v>
      </c>
      <c r="J387" s="12">
        <v>0</v>
      </c>
      <c r="K387" s="12">
        <v>0</v>
      </c>
      <c r="L387" s="12">
        <v>0</v>
      </c>
      <c r="M387" s="12">
        <v>0</v>
      </c>
    </row>
    <row r="388" spans="1:13" x14ac:dyDescent="0.35">
      <c r="A388" s="10" t="str">
        <f>B279&amp;C371&amp;D388</f>
        <v>DISTRIBUCION VOLUMEN X CRITERIO (kg ó litros)Total BebidasEN COLEGIO/INSTITUTO/UNIV.</v>
      </c>
      <c r="B388" s="10">
        <v>0</v>
      </c>
      <c r="C388" s="10">
        <v>0</v>
      </c>
      <c r="D388" s="27" t="s">
        <v>128</v>
      </c>
      <c r="E388" s="28">
        <v>0.25946324797765252</v>
      </c>
      <c r="F388" s="28">
        <v>0.18517938418668742</v>
      </c>
      <c r="G388" s="28">
        <v>0.15866035446571322</v>
      </c>
      <c r="H388" s="28">
        <v>0.38023905974599831</v>
      </c>
      <c r="I388" s="28">
        <v>0</v>
      </c>
      <c r="J388" s="28">
        <v>0</v>
      </c>
      <c r="K388" s="28">
        <v>0</v>
      </c>
      <c r="L388" s="28">
        <v>0</v>
      </c>
      <c r="M388" s="12">
        <v>0</v>
      </c>
    </row>
    <row r="389" spans="1:13" x14ac:dyDescent="0.35">
      <c r="A389" s="10" t="str">
        <f>B279&amp;C371&amp;D389</f>
        <v>DISTRIBUCION VOLUMEN X CRITERIO (kg ó litros)Total BebidasEN MI CASA</v>
      </c>
      <c r="B389" s="10">
        <v>0</v>
      </c>
      <c r="C389" s="10">
        <v>0</v>
      </c>
      <c r="D389" s="12" t="s">
        <v>129</v>
      </c>
      <c r="E389" s="12">
        <v>3.6337877979605331</v>
      </c>
      <c r="F389" s="12">
        <v>5.4928356777010388</v>
      </c>
      <c r="G389" s="12">
        <v>3.7272550068961166</v>
      </c>
      <c r="H389" s="12">
        <v>2.4592831476907526</v>
      </c>
      <c r="I389" s="12">
        <v>0</v>
      </c>
      <c r="J389" s="12">
        <v>0</v>
      </c>
      <c r="K389" s="12">
        <v>0</v>
      </c>
      <c r="L389" s="12">
        <v>0</v>
      </c>
      <c r="M389" s="12">
        <v>0</v>
      </c>
    </row>
    <row r="390" spans="1:13" x14ac:dyDescent="0.35">
      <c r="A390" s="10" t="str">
        <f>B279&amp;C371&amp;D390</f>
        <v>DISTRIBUCION VOLUMEN X CRITERIO (kg ó litros)Total BebidasEN M.TRANSP.(AVION,TREN,AUTOC,E</v>
      </c>
      <c r="B390" s="10">
        <v>0</v>
      </c>
      <c r="C390" s="10">
        <v>0</v>
      </c>
      <c r="D390" s="27" t="s">
        <v>130</v>
      </c>
      <c r="E390" s="28">
        <v>0.39330541568583233</v>
      </c>
      <c r="F390" s="28">
        <v>0.43092595496195696</v>
      </c>
      <c r="G390" s="28">
        <v>0.48988118397700098</v>
      </c>
      <c r="H390" s="28">
        <v>0.32225946430414287</v>
      </c>
      <c r="I390" s="28">
        <v>0</v>
      </c>
      <c r="J390" s="28">
        <v>0</v>
      </c>
      <c r="K390" s="28">
        <v>0</v>
      </c>
      <c r="L390" s="28">
        <v>0</v>
      </c>
      <c r="M390" s="12">
        <v>0</v>
      </c>
    </row>
    <row r="391" spans="1:13" x14ac:dyDescent="0.35">
      <c r="A391" s="10" t="str">
        <f>B279&amp;C371&amp;D391</f>
        <v>DISTRIBUCION VOLUMEN X CRITERIO (kg ó litros)Total BebidasEN OTRO LUGAR</v>
      </c>
      <c r="B391" s="10">
        <v>0</v>
      </c>
      <c r="C391" s="10">
        <v>0</v>
      </c>
      <c r="D391" s="12" t="s">
        <v>131</v>
      </c>
      <c r="E391" s="12">
        <v>3.6177631762529825</v>
      </c>
      <c r="F391" s="12">
        <v>4.0952579272304011</v>
      </c>
      <c r="G391" s="12">
        <v>1.9945712041885106</v>
      </c>
      <c r="H391" s="12">
        <v>2.7702715647531364</v>
      </c>
      <c r="I391" s="12">
        <v>0</v>
      </c>
      <c r="J391" s="12">
        <v>0</v>
      </c>
      <c r="K391" s="12">
        <v>0</v>
      </c>
      <c r="L391" s="12">
        <v>0</v>
      </c>
      <c r="M391" s="12">
        <v>0</v>
      </c>
    </row>
    <row r="392" spans="1:13" x14ac:dyDescent="0.35">
      <c r="A392" s="10" t="str">
        <f>B279&amp;C371&amp;D392</f>
        <v>DISTRIBUCION VOLUMEN X CRITERIO (kg ó litros)Total BebidasDESAYUNO</v>
      </c>
      <c r="B392" s="10">
        <v>0</v>
      </c>
      <c r="C392" s="10">
        <v>0</v>
      </c>
      <c r="D392" s="27" t="s">
        <v>132</v>
      </c>
      <c r="E392" s="28">
        <v>11.4329866931976</v>
      </c>
      <c r="F392" s="28">
        <v>12.550324286350955</v>
      </c>
      <c r="G392" s="28">
        <v>12.844460070354119</v>
      </c>
      <c r="H392" s="28">
        <v>12.561656928849279</v>
      </c>
      <c r="I392" s="28">
        <v>0</v>
      </c>
      <c r="J392" s="28">
        <v>0</v>
      </c>
      <c r="K392" s="28">
        <v>0</v>
      </c>
      <c r="L392" s="28">
        <v>0</v>
      </c>
      <c r="M392" s="12">
        <v>0</v>
      </c>
    </row>
    <row r="393" spans="1:13" x14ac:dyDescent="0.35">
      <c r="A393" s="10" t="str">
        <f>B279&amp;C371&amp;D393</f>
        <v>DISTRIBUCION VOLUMEN X CRITERIO (kg ó litros)Total BebidasAPERITIVO/ANTES DE COMER</v>
      </c>
      <c r="B393" s="10">
        <v>0</v>
      </c>
      <c r="C393" s="10">
        <v>0</v>
      </c>
      <c r="D393" s="12" t="s">
        <v>133</v>
      </c>
      <c r="E393" s="12">
        <v>16.197425717502824</v>
      </c>
      <c r="F393" s="12">
        <v>17.398182100956618</v>
      </c>
      <c r="G393" s="12">
        <v>17.926743549103627</v>
      </c>
      <c r="H393" s="12">
        <v>16.30298222506433</v>
      </c>
      <c r="I393" s="12">
        <v>0</v>
      </c>
      <c r="J393" s="12">
        <v>0</v>
      </c>
      <c r="K393" s="12">
        <v>0</v>
      </c>
      <c r="L393" s="12">
        <v>0</v>
      </c>
      <c r="M393" s="12">
        <v>0</v>
      </c>
    </row>
    <row r="394" spans="1:13" x14ac:dyDescent="0.35">
      <c r="A394" s="10" t="str">
        <f>B279&amp;C371&amp;D394</f>
        <v>DISTRIBUCION VOLUMEN X CRITERIO (kg ó litros)Total BebidasCOMIDA</v>
      </c>
      <c r="B394" s="10">
        <v>0</v>
      </c>
      <c r="C394" s="10">
        <v>0</v>
      </c>
      <c r="D394" s="27" t="s">
        <v>134</v>
      </c>
      <c r="E394" s="28">
        <v>26.588989670879222</v>
      </c>
      <c r="F394" s="28">
        <v>24.438150023349852</v>
      </c>
      <c r="G394" s="28">
        <v>27.767740771685894</v>
      </c>
      <c r="H394" s="28">
        <v>27.21015502940703</v>
      </c>
      <c r="I394" s="28">
        <v>0</v>
      </c>
      <c r="J394" s="28">
        <v>0</v>
      </c>
      <c r="K394" s="28">
        <v>0</v>
      </c>
      <c r="L394" s="28">
        <v>0</v>
      </c>
      <c r="M394" s="12">
        <v>0</v>
      </c>
    </row>
    <row r="395" spans="1:13" x14ac:dyDescent="0.35">
      <c r="A395" s="10" t="str">
        <f>B279&amp;C371&amp;D395</f>
        <v>DISTRIBUCION VOLUMEN X CRITERIO (kg ó litros)Total BebidasTARDE/MERIENDA</v>
      </c>
      <c r="B395" s="10">
        <v>0</v>
      </c>
      <c r="C395" s="10">
        <v>0</v>
      </c>
      <c r="D395" s="12" t="s">
        <v>135</v>
      </c>
      <c r="E395" s="12">
        <v>12.528016021563451</v>
      </c>
      <c r="F395" s="12">
        <v>12.968853107177218</v>
      </c>
      <c r="G395" s="12">
        <v>12.90687600652064</v>
      </c>
      <c r="H395" s="12">
        <v>12.60980577450497</v>
      </c>
      <c r="I395" s="12">
        <v>0</v>
      </c>
      <c r="J395" s="12">
        <v>0</v>
      </c>
      <c r="K395" s="12">
        <v>0</v>
      </c>
      <c r="L395" s="12">
        <v>0</v>
      </c>
      <c r="M395" s="12">
        <v>0</v>
      </c>
    </row>
    <row r="396" spans="1:13" x14ac:dyDescent="0.35">
      <c r="A396" s="10" t="str">
        <f>B279&amp;C371&amp;D396</f>
        <v>DISTRIBUCION VOLUMEN X CRITERIO (kg ó litros)Total BebidasANTES DE CENAR</v>
      </c>
      <c r="B396" s="10">
        <v>0</v>
      </c>
      <c r="C396" s="10">
        <v>0</v>
      </c>
      <c r="D396" s="27" t="s">
        <v>136</v>
      </c>
      <c r="E396" s="28">
        <v>7.3917189366321452</v>
      </c>
      <c r="F396" s="28">
        <v>7.9925864001493343</v>
      </c>
      <c r="G396" s="28">
        <v>7.6001588783815466</v>
      </c>
      <c r="H396" s="28">
        <v>7.7566268089799033</v>
      </c>
      <c r="I396" s="28">
        <v>0</v>
      </c>
      <c r="J396" s="28">
        <v>0</v>
      </c>
      <c r="K396" s="28">
        <v>0</v>
      </c>
      <c r="L396" s="28">
        <v>0</v>
      </c>
      <c r="M396" s="12">
        <v>0</v>
      </c>
    </row>
    <row r="397" spans="1:13" x14ac:dyDescent="0.35">
      <c r="A397" s="10" t="str">
        <f>B279&amp;C371&amp;D397</f>
        <v>DISTRIBUCION VOLUMEN X CRITERIO (kg ó litros)Total BebidasCENA</v>
      </c>
      <c r="B397" s="10">
        <v>0</v>
      </c>
      <c r="C397" s="10">
        <v>0</v>
      </c>
      <c r="D397" s="12" t="s">
        <v>137</v>
      </c>
      <c r="E397" s="12">
        <v>14.770154049240967</v>
      </c>
      <c r="F397" s="12">
        <v>12.769943355445539</v>
      </c>
      <c r="G397" s="12">
        <v>12.573204178720983</v>
      </c>
      <c r="H397" s="12">
        <v>14.134674760669702</v>
      </c>
      <c r="I397" s="12">
        <v>0</v>
      </c>
      <c r="J397" s="12">
        <v>0</v>
      </c>
      <c r="K397" s="12">
        <v>0</v>
      </c>
      <c r="L397" s="12">
        <v>0</v>
      </c>
      <c r="M397" s="12">
        <v>0</v>
      </c>
    </row>
    <row r="398" spans="1:13" x14ac:dyDescent="0.35">
      <c r="A398" s="10" t="str">
        <f>B279&amp;C371&amp;D398</f>
        <v>DISTRIBUCION VOLUMEN X CRITERIO (kg ó litros)Total BebidasDESPUES DE LA CENA</v>
      </c>
      <c r="B398" s="10">
        <v>0</v>
      </c>
      <c r="C398" s="10">
        <v>0</v>
      </c>
      <c r="D398" s="27" t="s">
        <v>138</v>
      </c>
      <c r="E398" s="28">
        <v>3.0864953469819092</v>
      </c>
      <c r="F398" s="28">
        <v>2.4377096952567694</v>
      </c>
      <c r="G398" s="28">
        <v>1.9426105227101149</v>
      </c>
      <c r="H398" s="28">
        <v>2.4625461838682043</v>
      </c>
      <c r="I398" s="28">
        <v>0</v>
      </c>
      <c r="J398" s="28">
        <v>0</v>
      </c>
      <c r="K398" s="28">
        <v>0</v>
      </c>
      <c r="L398" s="28">
        <v>0</v>
      </c>
      <c r="M398" s="12">
        <v>0</v>
      </c>
    </row>
    <row r="399" spans="1:13" x14ac:dyDescent="0.35">
      <c r="A399" s="10" t="str">
        <f>B279&amp;C371&amp;D399</f>
        <v>DISTRIBUCION VOLUMEN X CRITERIO (kg ó litros)Total BebidasDURANTE EL DIA</v>
      </c>
      <c r="B399" s="10">
        <v>0</v>
      </c>
      <c r="C399" s="10">
        <v>0</v>
      </c>
      <c r="D399" s="12" t="s">
        <v>139</v>
      </c>
      <c r="E399" s="12">
        <v>8.0042097271869892</v>
      </c>
      <c r="F399" s="12">
        <v>9.4442553252833026</v>
      </c>
      <c r="G399" s="12">
        <v>6.4382088234588295</v>
      </c>
      <c r="H399" s="12">
        <v>6.9615489931497452</v>
      </c>
      <c r="I399" s="12">
        <v>0</v>
      </c>
      <c r="J399" s="12">
        <v>0</v>
      </c>
      <c r="K399" s="12">
        <v>0</v>
      </c>
      <c r="L399" s="12">
        <v>0</v>
      </c>
      <c r="M399" s="12">
        <v>0</v>
      </c>
    </row>
    <row r="400" spans="1:13" x14ac:dyDescent="0.35">
      <c r="A400" s="10" t="str">
        <f>B279&amp;C371&amp;D400</f>
        <v>DISTRIBUCION VOLUMEN X CRITERIO (kg ó litros)Total BebidasCON AMIGOS</v>
      </c>
      <c r="B400" s="10">
        <v>0</v>
      </c>
      <c r="C400" s="10">
        <v>0</v>
      </c>
      <c r="D400" s="27" t="s">
        <v>140</v>
      </c>
      <c r="E400" s="28">
        <v>31.07874019964131</v>
      </c>
      <c r="F400" s="28">
        <v>28.389803175173</v>
      </c>
      <c r="G400" s="28">
        <v>29.336525294725945</v>
      </c>
      <c r="H400" s="28">
        <v>29.725056315500442</v>
      </c>
      <c r="I400" s="28">
        <v>0</v>
      </c>
      <c r="J400" s="28">
        <v>0</v>
      </c>
      <c r="K400" s="28">
        <v>0</v>
      </c>
      <c r="L400" s="28">
        <v>0</v>
      </c>
      <c r="M400" s="12">
        <v>0</v>
      </c>
    </row>
    <row r="401" spans="1:13" x14ac:dyDescent="0.35">
      <c r="A401" s="10" t="str">
        <f>B279&amp;C371&amp;D401</f>
        <v>DISTRIBUCION VOLUMEN X CRITERIO (kg ó litros)Total BebidasCON CLIENTES</v>
      </c>
      <c r="B401" s="10">
        <v>0</v>
      </c>
      <c r="C401" s="10">
        <v>0</v>
      </c>
      <c r="D401" s="12" t="s">
        <v>141</v>
      </c>
      <c r="E401" s="12">
        <v>0.73672781752769922</v>
      </c>
      <c r="F401" s="12">
        <v>0.69382658401700226</v>
      </c>
      <c r="G401" s="12">
        <v>0.63886905348533463</v>
      </c>
      <c r="H401" s="12">
        <v>0.45859174918642515</v>
      </c>
      <c r="I401" s="12">
        <v>0</v>
      </c>
      <c r="J401" s="12">
        <v>0</v>
      </c>
      <c r="K401" s="12">
        <v>0</v>
      </c>
      <c r="L401" s="12">
        <v>0</v>
      </c>
      <c r="M401" s="12">
        <v>0</v>
      </c>
    </row>
    <row r="402" spans="1:13" x14ac:dyDescent="0.35">
      <c r="A402" s="10" t="str">
        <f>B279&amp;C371&amp;D402</f>
        <v>DISTRIBUCION VOLUMEN X CRITERIO (kg ó litros)Total BebidasCON COMPAÑEROS DE TRABAJO</v>
      </c>
      <c r="B402" s="10">
        <v>0</v>
      </c>
      <c r="C402" s="10">
        <v>0</v>
      </c>
      <c r="D402" s="27" t="s">
        <v>142</v>
      </c>
      <c r="E402" s="28">
        <v>7.0625747579479397</v>
      </c>
      <c r="F402" s="28">
        <v>6.78022386922256</v>
      </c>
      <c r="G402" s="28">
        <v>6.8601149256340159</v>
      </c>
      <c r="H402" s="28">
        <v>6.8659652193084799</v>
      </c>
      <c r="I402" s="28">
        <v>0</v>
      </c>
      <c r="J402" s="28">
        <v>0</v>
      </c>
      <c r="K402" s="28">
        <v>0</v>
      </c>
      <c r="L402" s="28">
        <v>0</v>
      </c>
      <c r="M402" s="12">
        <v>0</v>
      </c>
    </row>
    <row r="403" spans="1:13" x14ac:dyDescent="0.35">
      <c r="A403" s="10" t="str">
        <f>B279&amp;C371&amp;D403</f>
        <v>DISTRIBUCION VOLUMEN X CRITERIO (kg ó litros)Total BebidasCON COMPAÑEROS DE CLASE</v>
      </c>
      <c r="B403" s="10">
        <v>0</v>
      </c>
      <c r="C403" s="10">
        <v>0</v>
      </c>
      <c r="D403" s="12" t="s">
        <v>143</v>
      </c>
      <c r="E403" s="12">
        <v>0.35452455673125921</v>
      </c>
      <c r="F403" s="12">
        <v>0.31374223913473853</v>
      </c>
      <c r="G403" s="12">
        <v>0.30940635746516432</v>
      </c>
      <c r="H403" s="12">
        <v>0.30580766208575438</v>
      </c>
      <c r="I403" s="12">
        <v>0</v>
      </c>
      <c r="J403" s="12">
        <v>0</v>
      </c>
      <c r="K403" s="12">
        <v>0</v>
      </c>
      <c r="L403" s="12">
        <v>0</v>
      </c>
      <c r="M403" s="12">
        <v>0</v>
      </c>
    </row>
    <row r="404" spans="1:13" x14ac:dyDescent="0.35">
      <c r="A404" s="10" t="str">
        <f>B279&amp;C371&amp;D404</f>
        <v>DISTRIBUCION VOLUMEN X CRITERIO (kg ó litros)Total BebidasCON FAMILIA</v>
      </c>
      <c r="B404" s="10">
        <v>0</v>
      </c>
      <c r="C404" s="10">
        <v>0</v>
      </c>
      <c r="D404" s="27" t="s">
        <v>144</v>
      </c>
      <c r="E404" s="28">
        <v>29.365610693682758</v>
      </c>
      <c r="F404" s="28">
        <v>27.887937693946846</v>
      </c>
      <c r="G404" s="28">
        <v>28.301652477624568</v>
      </c>
      <c r="H404" s="28">
        <v>29.321647866560053</v>
      </c>
      <c r="I404" s="28">
        <v>0</v>
      </c>
      <c r="J404" s="28">
        <v>0</v>
      </c>
      <c r="K404" s="28">
        <v>0</v>
      </c>
      <c r="L404" s="28">
        <v>0</v>
      </c>
      <c r="M404" s="12">
        <v>0</v>
      </c>
    </row>
    <row r="405" spans="1:13" x14ac:dyDescent="0.35">
      <c r="A405" s="10" t="str">
        <f>B279&amp;C371&amp;D405</f>
        <v>DISTRIBUCION VOLUMEN X CRITERIO (kg ó litros)Total BebidasCON LA PAREJA</v>
      </c>
      <c r="B405" s="10">
        <v>0</v>
      </c>
      <c r="C405" s="10">
        <v>0</v>
      </c>
      <c r="D405" s="12" t="s">
        <v>145</v>
      </c>
      <c r="E405" s="12">
        <v>14.094445803715171</v>
      </c>
      <c r="F405" s="12">
        <v>14.157712865368424</v>
      </c>
      <c r="G405" s="12">
        <v>15.388599332712417</v>
      </c>
      <c r="H405" s="12">
        <v>15.29143777669162</v>
      </c>
      <c r="I405" s="12">
        <v>0</v>
      </c>
      <c r="J405" s="12">
        <v>0</v>
      </c>
      <c r="K405" s="12">
        <v>0</v>
      </c>
      <c r="L405" s="12">
        <v>0</v>
      </c>
      <c r="M405" s="12">
        <v>0</v>
      </c>
    </row>
    <row r="406" spans="1:13" x14ac:dyDescent="0.35">
      <c r="A406" s="10" t="str">
        <f>B279&amp;C371&amp;D406</f>
        <v>DISTRIBUCION VOLUMEN X CRITERIO (kg ó litros)Total BebidasESTABA SOLO/A</v>
      </c>
      <c r="B406" s="10">
        <v>0</v>
      </c>
      <c r="C406" s="10">
        <v>0</v>
      </c>
      <c r="D406" s="27" t="s">
        <v>146</v>
      </c>
      <c r="E406" s="28">
        <v>16.371227450279903</v>
      </c>
      <c r="F406" s="28">
        <v>21.104036955866579</v>
      </c>
      <c r="G406" s="28">
        <v>18.621704447440546</v>
      </c>
      <c r="H406" s="28">
        <v>17.294600916995321</v>
      </c>
      <c r="I406" s="28">
        <v>0</v>
      </c>
      <c r="J406" s="28">
        <v>0</v>
      </c>
      <c r="K406" s="28">
        <v>0</v>
      </c>
      <c r="L406" s="28">
        <v>0</v>
      </c>
      <c r="M406" s="12">
        <v>0</v>
      </c>
    </row>
    <row r="407" spans="1:13" x14ac:dyDescent="0.35">
      <c r="A407" s="10" t="str">
        <f>B279&amp;C371&amp;D407</f>
        <v>DISTRIBUCION VOLUMEN X CRITERIO (kg ó litros)Total BebidasOTROS</v>
      </c>
      <c r="B407" s="10">
        <v>0</v>
      </c>
      <c r="C407" s="10">
        <v>0</v>
      </c>
      <c r="D407" s="12" t="s">
        <v>147</v>
      </c>
      <c r="E407" s="12">
        <v>0.93614677327357754</v>
      </c>
      <c r="F407" s="12">
        <v>0.67272182442326256</v>
      </c>
      <c r="G407" s="12">
        <v>0.54313039928744811</v>
      </c>
      <c r="H407" s="12">
        <v>0.73688744487914992</v>
      </c>
      <c r="I407" s="12">
        <v>0</v>
      </c>
      <c r="J407" s="12">
        <v>0</v>
      </c>
      <c r="K407" s="12">
        <v>0</v>
      </c>
      <c r="L407" s="12">
        <v>0</v>
      </c>
      <c r="M407" s="12">
        <v>0</v>
      </c>
    </row>
    <row r="408" spans="1:13" x14ac:dyDescent="0.35">
      <c r="A408" s="10" t="str">
        <f>B279&amp;C371&amp;D408</f>
        <v>DISTRIBUCION VOLUMEN X CRITERIO (kg ó litros)Total BebidasESTAR TRABAJANDO</v>
      </c>
      <c r="B408" s="10">
        <v>0</v>
      </c>
      <c r="C408" s="10">
        <v>0</v>
      </c>
      <c r="D408" s="27" t="s">
        <v>148</v>
      </c>
      <c r="E408" s="28">
        <v>11.457472684593274</v>
      </c>
      <c r="F408" s="28">
        <v>13.36950637222464</v>
      </c>
      <c r="G408" s="28">
        <v>12.472010403845449</v>
      </c>
      <c r="H408" s="28">
        <v>11.738799682614484</v>
      </c>
      <c r="I408" s="28">
        <v>0</v>
      </c>
      <c r="J408" s="28">
        <v>0</v>
      </c>
      <c r="K408" s="28">
        <v>0</v>
      </c>
      <c r="L408" s="28">
        <v>0</v>
      </c>
      <c r="M408" s="12">
        <v>0</v>
      </c>
    </row>
    <row r="409" spans="1:13" x14ac:dyDescent="0.35">
      <c r="A409" s="10" t="str">
        <f>B279&amp;C371&amp;D409</f>
        <v>DISTRIBUCION VOLUMEN X CRITERIO (kg ó litros)Total BebidasCOMIDA DE NEGOCIOS</v>
      </c>
      <c r="B409" s="10">
        <v>0</v>
      </c>
      <c r="C409" s="10">
        <v>0</v>
      </c>
      <c r="D409" s="12" t="s">
        <v>149</v>
      </c>
      <c r="E409" s="12">
        <v>0.42625539997344397</v>
      </c>
      <c r="F409" s="12">
        <v>0.33238982128460037</v>
      </c>
      <c r="G409" s="12">
        <v>0.35633910536464358</v>
      </c>
      <c r="H409" s="12">
        <v>0.29668540767146367</v>
      </c>
      <c r="I409" s="12">
        <v>0</v>
      </c>
      <c r="J409" s="12">
        <v>0</v>
      </c>
      <c r="K409" s="12">
        <v>0</v>
      </c>
      <c r="L409" s="12">
        <v>0</v>
      </c>
      <c r="M409" s="12">
        <v>0</v>
      </c>
    </row>
    <row r="410" spans="1:13" x14ac:dyDescent="0.35">
      <c r="A410" s="10" t="str">
        <f>B279&amp;C371&amp;D410</f>
        <v>DISTRIBUCION VOLUMEN X CRITERIO (kg ó litros)Total BebidasPOR PLACER/RELAX</v>
      </c>
      <c r="B410" s="10">
        <v>0</v>
      </c>
      <c r="C410" s="10">
        <v>0</v>
      </c>
      <c r="D410" s="27" t="s">
        <v>150</v>
      </c>
      <c r="E410" s="28">
        <v>15.554703844586538</v>
      </c>
      <c r="F410" s="28">
        <v>15.134944541655978</v>
      </c>
      <c r="G410" s="28">
        <v>17.098997220225105</v>
      </c>
      <c r="H410" s="28">
        <v>17.187301681169153</v>
      </c>
      <c r="I410" s="28">
        <v>0</v>
      </c>
      <c r="J410" s="28">
        <v>0</v>
      </c>
      <c r="K410" s="28">
        <v>0</v>
      </c>
      <c r="L410" s="28">
        <v>0</v>
      </c>
      <c r="M410" s="12">
        <v>0</v>
      </c>
    </row>
    <row r="411" spans="1:13" x14ac:dyDescent="0.35">
      <c r="A411" s="10" t="str">
        <f>B279&amp;C371&amp;D411</f>
        <v>DISTRIBUCION VOLUMEN X CRITERIO (kg ó litros)Total BebidasTENER HAMBRE/SIN PLANIFICAR</v>
      </c>
      <c r="B411" s="10">
        <v>0</v>
      </c>
      <c r="C411" s="10">
        <v>0</v>
      </c>
      <c r="D411" s="12" t="s">
        <v>151</v>
      </c>
      <c r="E411" s="12">
        <v>25.556879376417658</v>
      </c>
      <c r="F411" s="12">
        <v>26.563125536111297</v>
      </c>
      <c r="G411" s="12">
        <v>27.533831921078196</v>
      </c>
      <c r="H411" s="12">
        <v>24.273147139719285</v>
      </c>
      <c r="I411" s="12">
        <v>0</v>
      </c>
      <c r="J411" s="12">
        <v>0</v>
      </c>
      <c r="K411" s="12">
        <v>0</v>
      </c>
      <c r="L411" s="12">
        <v>0</v>
      </c>
      <c r="M411" s="12">
        <v>0</v>
      </c>
    </row>
    <row r="412" spans="1:13" x14ac:dyDescent="0.35">
      <c r="A412" s="10" t="str">
        <f>B279&amp;C371&amp;D412</f>
        <v>DISTRIBUCION VOLUMEN X CRITERIO (kg ó litros)Total BebidasESTAR DE COMPRAS</v>
      </c>
      <c r="B412" s="10">
        <v>0</v>
      </c>
      <c r="C412" s="10">
        <v>0</v>
      </c>
      <c r="D412" s="27" t="s">
        <v>152</v>
      </c>
      <c r="E412" s="28">
        <v>2.948423830995083</v>
      </c>
      <c r="F412" s="28">
        <v>4.1580980415040765</v>
      </c>
      <c r="G412" s="28">
        <v>2.6923883585055126</v>
      </c>
      <c r="H412" s="28">
        <v>2.3886077879682728</v>
      </c>
      <c r="I412" s="28">
        <v>0</v>
      </c>
      <c r="J412" s="28">
        <v>0</v>
      </c>
      <c r="K412" s="28">
        <v>0</v>
      </c>
      <c r="L412" s="28">
        <v>0</v>
      </c>
      <c r="M412" s="12">
        <v>0</v>
      </c>
    </row>
    <row r="413" spans="1:13" x14ac:dyDescent="0.35">
      <c r="A413" s="10" t="str">
        <f>B279&amp;C371&amp;D413</f>
        <v>DISTRIBUCION VOLUMEN X CRITERIO (kg ó litros)Total BebidasNO COCINAR EN CASA</v>
      </c>
      <c r="B413" s="10">
        <v>0</v>
      </c>
      <c r="C413" s="10">
        <v>0</v>
      </c>
      <c r="D413" s="12" t="s">
        <v>153</v>
      </c>
      <c r="E413" s="12">
        <v>3.537492986785467</v>
      </c>
      <c r="F413" s="12">
        <v>3.422839611852861</v>
      </c>
      <c r="G413" s="12">
        <v>3.3397302171398984</v>
      </c>
      <c r="H413" s="12">
        <v>3.0983001719004508</v>
      </c>
      <c r="I413" s="12">
        <v>0</v>
      </c>
      <c r="J413" s="12">
        <v>0</v>
      </c>
      <c r="K413" s="12">
        <v>0</v>
      </c>
      <c r="L413" s="12">
        <v>0</v>
      </c>
      <c r="M413" s="12">
        <v>0</v>
      </c>
    </row>
    <row r="414" spans="1:13" x14ac:dyDescent="0.35">
      <c r="A414" s="10" t="str">
        <f>B279&amp;C371&amp;D414</f>
        <v>DISTRIBUCION VOLUMEN X CRITERIO (kg ó litros)Total BebidasCELEBRACION/FIESTA/SALIR TOMAR</v>
      </c>
      <c r="B414" s="10">
        <v>0</v>
      </c>
      <c r="C414" s="10">
        <v>0</v>
      </c>
      <c r="D414" s="27" t="s">
        <v>154</v>
      </c>
      <c r="E414" s="28">
        <v>30.903733460447519</v>
      </c>
      <c r="F414" s="28">
        <v>28.106067579123927</v>
      </c>
      <c r="G414" s="28">
        <v>29.331226448601878</v>
      </c>
      <c r="H414" s="28">
        <v>33.235116456385121</v>
      </c>
      <c r="I414" s="28">
        <v>0</v>
      </c>
      <c r="J414" s="28">
        <v>0</v>
      </c>
      <c r="K414" s="28">
        <v>0</v>
      </c>
      <c r="L414" s="28">
        <v>0</v>
      </c>
      <c r="M414" s="12">
        <v>0</v>
      </c>
    </row>
    <row r="415" spans="1:13" x14ac:dyDescent="0.35">
      <c r="A415" s="10" t="str">
        <f>B279&amp;C371&amp;D415</f>
        <v>DISTRIBUCION VOLUMEN X CRITERIO (kg ó litros)Total BebidasVIENDO DEPORTES</v>
      </c>
      <c r="B415" s="10">
        <v>0</v>
      </c>
      <c r="C415" s="10">
        <v>0</v>
      </c>
      <c r="D415" s="12" t="s">
        <v>155</v>
      </c>
      <c r="E415" s="12">
        <v>1.87774383407462</v>
      </c>
      <c r="F415" s="12">
        <v>1.511654346202846</v>
      </c>
      <c r="G415" s="12">
        <v>1.5256153051055397</v>
      </c>
      <c r="H415" s="12">
        <v>2.1073533074499249</v>
      </c>
      <c r="I415" s="12">
        <v>0</v>
      </c>
      <c r="J415" s="12">
        <v>0</v>
      </c>
      <c r="K415" s="12">
        <v>0</v>
      </c>
      <c r="L415" s="12">
        <v>0</v>
      </c>
      <c r="M415" s="12">
        <v>0</v>
      </c>
    </row>
    <row r="416" spans="1:13" x14ac:dyDescent="0.35">
      <c r="A416" s="10" t="str">
        <f>B279&amp;C371&amp;D416</f>
        <v>DISTRIBUCION VOLUMEN X CRITERIO (kg ó litros)Total BebidasOTROS MOTIVOS</v>
      </c>
      <c r="B416" s="10">
        <v>0</v>
      </c>
      <c r="C416" s="10">
        <v>0</v>
      </c>
      <c r="D416" s="27" t="s">
        <v>156</v>
      </c>
      <c r="E416" s="28">
        <v>7.7372913654184474</v>
      </c>
      <c r="F416" s="28">
        <v>7.4013811982692896</v>
      </c>
      <c r="G416" s="28">
        <v>5.6498617164378988</v>
      </c>
      <c r="H416" s="28">
        <v>5.6746829182163845</v>
      </c>
      <c r="I416" s="28">
        <v>0</v>
      </c>
      <c r="J416" s="28">
        <v>0</v>
      </c>
      <c r="K416" s="28">
        <v>0</v>
      </c>
      <c r="L416" s="28">
        <v>0</v>
      </c>
      <c r="M416" s="12">
        <v>0</v>
      </c>
    </row>
    <row r="417" spans="1:13" x14ac:dyDescent="0.35">
      <c r="A417" s="10" t="str">
        <f>B279&amp;C417&amp;D417</f>
        <v>DISTRIBUCION VOLUMEN X CRITERIO (kg ó litros)Total Bebidas FriasT.ESPAÑA</v>
      </c>
      <c r="B417" s="10">
        <v>0</v>
      </c>
      <c r="C417" s="10" t="s">
        <v>159</v>
      </c>
      <c r="D417" s="12" t="s">
        <v>36</v>
      </c>
      <c r="E417" s="12">
        <v>100</v>
      </c>
      <c r="F417" s="12">
        <v>100</v>
      </c>
      <c r="G417" s="12">
        <v>100</v>
      </c>
      <c r="H417" s="12">
        <v>100</v>
      </c>
      <c r="I417" s="12">
        <v>0</v>
      </c>
      <c r="J417" s="12">
        <v>0</v>
      </c>
      <c r="K417" s="12">
        <v>0</v>
      </c>
      <c r="L417" s="12">
        <v>0</v>
      </c>
      <c r="M417" s="12">
        <v>0</v>
      </c>
    </row>
    <row r="418" spans="1:13" x14ac:dyDescent="0.35">
      <c r="A418" s="10" t="str">
        <f>B279&amp;C417&amp;D418</f>
        <v>DISTRIBUCION VOLUMEN X CRITERIO (kg ó litros)Total Bebidas FriasHiper+Super+Discount+G.A</v>
      </c>
      <c r="B418" s="10">
        <v>0</v>
      </c>
      <c r="C418" s="10">
        <v>0</v>
      </c>
      <c r="D418" s="27" t="s">
        <v>23</v>
      </c>
      <c r="E418" s="28">
        <v>14.627027712276904</v>
      </c>
      <c r="F418" s="28">
        <v>18.238031322371484</v>
      </c>
      <c r="G418" s="28">
        <v>12.150127531966781</v>
      </c>
      <c r="H418" s="28">
        <v>11.738714581938018</v>
      </c>
      <c r="I418" s="28">
        <v>0</v>
      </c>
      <c r="J418" s="28">
        <v>0</v>
      </c>
      <c r="K418" s="28">
        <v>0</v>
      </c>
      <c r="L418" s="28">
        <v>0</v>
      </c>
      <c r="M418" s="12">
        <v>0</v>
      </c>
    </row>
    <row r="419" spans="1:13" x14ac:dyDescent="0.35">
      <c r="A419" s="10" t="str">
        <f>B279&amp;C417&amp;D419</f>
        <v>DISTRIBUCION VOLUMEN X CRITERIO (kg ó litros)Total Bebidas FriasRestaurantes</v>
      </c>
      <c r="B419" s="10">
        <v>0</v>
      </c>
      <c r="C419" s="10">
        <v>0</v>
      </c>
      <c r="D419" s="12" t="s">
        <v>24</v>
      </c>
      <c r="E419" s="12">
        <v>18.312991319939307</v>
      </c>
      <c r="F419" s="12">
        <v>14.92295020500174</v>
      </c>
      <c r="G419" s="12">
        <v>18.090785556347782</v>
      </c>
      <c r="H419" s="12">
        <v>18.275874122087963</v>
      </c>
      <c r="I419" s="12">
        <v>0</v>
      </c>
      <c r="J419" s="12">
        <v>0</v>
      </c>
      <c r="K419" s="12">
        <v>0</v>
      </c>
      <c r="L419" s="12">
        <v>0</v>
      </c>
      <c r="M419" s="12">
        <v>0</v>
      </c>
    </row>
    <row r="420" spans="1:13" x14ac:dyDescent="0.35">
      <c r="A420" s="10" t="str">
        <f>B279&amp;C417&amp;D420</f>
        <v>DISTRIBUCION VOLUMEN X CRITERIO (kg ó litros)Total Bebidas FriasRestaurantes Fast Food</v>
      </c>
      <c r="B420" s="10">
        <v>0</v>
      </c>
      <c r="C420" s="10">
        <v>0</v>
      </c>
      <c r="D420" s="27" t="s">
        <v>25</v>
      </c>
      <c r="E420" s="28">
        <v>5.2990769877877195</v>
      </c>
      <c r="F420" s="28">
        <v>5.3217607341529334</v>
      </c>
      <c r="G420" s="28">
        <v>5.6628807040715996</v>
      </c>
      <c r="H420" s="28">
        <v>5.940659954256641</v>
      </c>
      <c r="I420" s="28">
        <v>0</v>
      </c>
      <c r="J420" s="28">
        <v>0</v>
      </c>
      <c r="K420" s="28">
        <v>0</v>
      </c>
      <c r="L420" s="28">
        <v>0</v>
      </c>
      <c r="M420" s="12">
        <v>0</v>
      </c>
    </row>
    <row r="421" spans="1:13" x14ac:dyDescent="0.35">
      <c r="A421" s="10" t="str">
        <f>B279&amp;C417&amp;D421</f>
        <v>DISTRIBUCION VOLUMEN X CRITERIO (kg ó litros)Total Bebidas FriasBares/Cafeterias/Cervecerias</v>
      </c>
      <c r="B421" s="10">
        <v>0</v>
      </c>
      <c r="C421" s="10">
        <v>0</v>
      </c>
      <c r="D421" s="12" t="s">
        <v>26</v>
      </c>
      <c r="E421" s="12">
        <v>43.699873104797568</v>
      </c>
      <c r="F421" s="12">
        <v>41.608414532494272</v>
      </c>
      <c r="G421" s="12">
        <v>46.106946104184644</v>
      </c>
      <c r="H421" s="12">
        <v>47.409499383707519</v>
      </c>
      <c r="I421" s="12">
        <v>0</v>
      </c>
      <c r="J421" s="12">
        <v>0</v>
      </c>
      <c r="K421" s="12">
        <v>0</v>
      </c>
      <c r="L421" s="12">
        <v>0</v>
      </c>
      <c r="M421" s="12">
        <v>0</v>
      </c>
    </row>
    <row r="422" spans="1:13" x14ac:dyDescent="0.35">
      <c r="A422" s="10" t="str">
        <f>B279&amp;C417&amp;D422</f>
        <v>DISTRIBUCION VOLUMEN X CRITERIO (kg ó litros)Total Bebidas FriasPanaderias/Pastelerias</v>
      </c>
      <c r="B422" s="10">
        <v>0</v>
      </c>
      <c r="C422" s="10">
        <v>0</v>
      </c>
      <c r="D422" s="27" t="s">
        <v>27</v>
      </c>
      <c r="E422" s="28">
        <v>0.9052703130310995</v>
      </c>
      <c r="F422" s="28">
        <v>1.0873583933468993</v>
      </c>
      <c r="G422" s="28">
        <v>0.72821056084251168</v>
      </c>
      <c r="H422" s="28">
        <v>0.56200439370270083</v>
      </c>
      <c r="I422" s="28">
        <v>0</v>
      </c>
      <c r="J422" s="28">
        <v>0</v>
      </c>
      <c r="K422" s="28">
        <v>0</v>
      </c>
      <c r="L422" s="28">
        <v>0</v>
      </c>
      <c r="M422" s="12">
        <v>0</v>
      </c>
    </row>
    <row r="423" spans="1:13" x14ac:dyDescent="0.35">
      <c r="A423" s="10" t="str">
        <f>B279&amp;C417&amp;D423</f>
        <v>DISTRIBUCION VOLUMEN X CRITERIO (kg ó litros)Total Bebidas FriasTda.Alimentacion/Delicatesen</v>
      </c>
      <c r="B423" s="10">
        <v>0</v>
      </c>
      <c r="C423" s="10">
        <v>0</v>
      </c>
      <c r="D423" s="12" t="s">
        <v>122</v>
      </c>
      <c r="E423" s="12">
        <v>2.5409910105710356</v>
      </c>
      <c r="F423" s="12">
        <v>3.6177629349326104</v>
      </c>
      <c r="G423" s="12">
        <v>3.5020052189779682</v>
      </c>
      <c r="H423" s="12">
        <v>2.5100018538407571</v>
      </c>
      <c r="I423" s="12">
        <v>0</v>
      </c>
      <c r="J423" s="12">
        <v>0</v>
      </c>
      <c r="K423" s="12">
        <v>0</v>
      </c>
      <c r="L423" s="12">
        <v>0</v>
      </c>
      <c r="M423" s="12">
        <v>0</v>
      </c>
    </row>
    <row r="424" spans="1:13" x14ac:dyDescent="0.35">
      <c r="A424" s="10" t="str">
        <f>B279&amp;C417&amp;D424</f>
        <v>DISTRIBUCION VOLUMEN X CRITERIO (kg ó litros)Total Bebidas FriasCanal Conveniencia/24h</v>
      </c>
      <c r="B424" s="10">
        <v>0</v>
      </c>
      <c r="C424" s="10">
        <v>0</v>
      </c>
      <c r="D424" s="27" t="s">
        <v>123</v>
      </c>
      <c r="E424" s="28">
        <v>1.9664949106811758</v>
      </c>
      <c r="F424" s="28">
        <v>3.0060451690380305</v>
      </c>
      <c r="G424" s="28">
        <v>2.4353506558936733</v>
      </c>
      <c r="H424" s="28">
        <v>1.8070803373471709</v>
      </c>
      <c r="I424" s="28">
        <v>0</v>
      </c>
      <c r="J424" s="28">
        <v>0</v>
      </c>
      <c r="K424" s="28">
        <v>0</v>
      </c>
      <c r="L424" s="28">
        <v>0</v>
      </c>
      <c r="M424" s="12">
        <v>0</v>
      </c>
    </row>
    <row r="425" spans="1:13" x14ac:dyDescent="0.35">
      <c r="A425" s="10" t="str">
        <f>B279&amp;C417&amp;D425</f>
        <v>DISTRIBUCION VOLUMEN X CRITERIO (kg ó litros)Total Bebidas FriasHoteles</v>
      </c>
      <c r="B425" s="10">
        <v>0</v>
      </c>
      <c r="C425" s="10">
        <v>0</v>
      </c>
      <c r="D425" s="12" t="s">
        <v>29</v>
      </c>
      <c r="E425" s="12">
        <v>1.0506599973715443</v>
      </c>
      <c r="F425" s="12">
        <v>0.47341298049432884</v>
      </c>
      <c r="G425" s="12">
        <v>0.76751307404854807</v>
      </c>
      <c r="H425" s="12">
        <v>0.7792361368943046</v>
      </c>
      <c r="I425" s="12">
        <v>0</v>
      </c>
      <c r="J425" s="12">
        <v>0</v>
      </c>
      <c r="K425" s="12">
        <v>0</v>
      </c>
      <c r="L425" s="12">
        <v>0</v>
      </c>
      <c r="M425" s="12">
        <v>0</v>
      </c>
    </row>
    <row r="426" spans="1:13" x14ac:dyDescent="0.35">
      <c r="A426" s="10" t="str">
        <f>B279&amp;C417&amp;D426</f>
        <v>DISTRIBUCION VOLUMEN X CRITERIO (kg ó litros)Total Bebidas FriasEstaciones de servicio</v>
      </c>
      <c r="B426" s="10">
        <v>0</v>
      </c>
      <c r="C426" s="10">
        <v>0</v>
      </c>
      <c r="D426" s="27" t="s">
        <v>30</v>
      </c>
      <c r="E426" s="28">
        <v>2.1316305662437047</v>
      </c>
      <c r="F426" s="28">
        <v>2.3252644757833978</v>
      </c>
      <c r="G426" s="28">
        <v>1.9651898504721919</v>
      </c>
      <c r="H426" s="28">
        <v>1.7910913558575763</v>
      </c>
      <c r="I426" s="28">
        <v>0</v>
      </c>
      <c r="J426" s="28">
        <v>0</v>
      </c>
      <c r="K426" s="28">
        <v>0</v>
      </c>
      <c r="L426" s="28">
        <v>0</v>
      </c>
      <c r="M426" s="12">
        <v>0</v>
      </c>
    </row>
    <row r="427" spans="1:13" x14ac:dyDescent="0.35">
      <c r="A427" s="10" t="str">
        <f>B279&amp;C417&amp;D427</f>
        <v>DISTRIBUCION VOLUMEN X CRITERIO (kg ó litros)Total Bebidas FriasMaquinas dispensadoras</v>
      </c>
      <c r="B427" s="10">
        <v>0</v>
      </c>
      <c r="C427" s="10">
        <v>0</v>
      </c>
      <c r="D427" s="12" t="s">
        <v>31</v>
      </c>
      <c r="E427" s="12">
        <v>1.6337344681888022</v>
      </c>
      <c r="F427" s="12">
        <v>2.2258234085909536</v>
      </c>
      <c r="G427" s="12">
        <v>1.7760047752450376</v>
      </c>
      <c r="H427" s="12">
        <v>1.5842239143736712</v>
      </c>
      <c r="I427" s="12">
        <v>0</v>
      </c>
      <c r="J427" s="12">
        <v>0</v>
      </c>
      <c r="K427" s="12">
        <v>0</v>
      </c>
      <c r="L427" s="12">
        <v>0</v>
      </c>
      <c r="M427" s="12">
        <v>0</v>
      </c>
    </row>
    <row r="428" spans="1:13" x14ac:dyDescent="0.35">
      <c r="A428" s="10" t="str">
        <f>B279&amp;C417&amp;D428</f>
        <v>DISTRIBUCION VOLUMEN X CRITERIO (kg ó litros)Total Bebidas FriasServicio en la empresa</v>
      </c>
      <c r="B428" s="10">
        <v>0</v>
      </c>
      <c r="C428" s="10">
        <v>0</v>
      </c>
      <c r="D428" s="27" t="s">
        <v>32</v>
      </c>
      <c r="E428" s="28">
        <v>1.5386685673720653</v>
      </c>
      <c r="F428" s="28">
        <v>1.883126246096696</v>
      </c>
      <c r="G428" s="28">
        <v>1.7730825634713308</v>
      </c>
      <c r="H428" s="28">
        <v>1.4996695810900276</v>
      </c>
      <c r="I428" s="28">
        <v>0</v>
      </c>
      <c r="J428" s="28">
        <v>0</v>
      </c>
      <c r="K428" s="28">
        <v>0</v>
      </c>
      <c r="L428" s="28">
        <v>0</v>
      </c>
      <c r="M428" s="12">
        <v>0</v>
      </c>
    </row>
    <row r="429" spans="1:13" x14ac:dyDescent="0.35">
      <c r="A429" s="10" t="str">
        <f>B279&amp;C417&amp;D429</f>
        <v>DISTRIBUCION VOLUMEN X CRITERIO (kg ó litros)Total Bebidas FriasResto de canales</v>
      </c>
      <c r="B429" s="10">
        <v>0</v>
      </c>
      <c r="C429" s="10">
        <v>0</v>
      </c>
      <c r="D429" s="12" t="s">
        <v>33</v>
      </c>
      <c r="E429" s="12">
        <v>6.293577934328491</v>
      </c>
      <c r="F429" s="12">
        <v>5.2900527030278592</v>
      </c>
      <c r="G429" s="12">
        <v>5.0419053687585711</v>
      </c>
      <c r="H429" s="12">
        <v>6.1019403223678417</v>
      </c>
      <c r="I429" s="12">
        <v>0</v>
      </c>
      <c r="J429" s="12">
        <v>0</v>
      </c>
      <c r="K429" s="12">
        <v>0</v>
      </c>
      <c r="L429" s="12">
        <v>0</v>
      </c>
      <c r="M429" s="12">
        <v>0</v>
      </c>
    </row>
    <row r="430" spans="1:13" x14ac:dyDescent="0.35">
      <c r="A430" s="10" t="str">
        <f>B279&amp;C417&amp;D430</f>
        <v>DISTRIBUCION VOLUMEN X CRITERIO (kg ó litros)Total Bebidas FriasEN LA CALLE</v>
      </c>
      <c r="B430" s="10">
        <v>0</v>
      </c>
      <c r="C430" s="10">
        <v>0</v>
      </c>
      <c r="D430" s="27" t="s">
        <v>124</v>
      </c>
      <c r="E430" s="28">
        <v>7.0017057645143366</v>
      </c>
      <c r="F430" s="28">
        <v>7.5672307867614874</v>
      </c>
      <c r="G430" s="28">
        <v>7.4169550857925035</v>
      </c>
      <c r="H430" s="28">
        <v>5.9834602688718697</v>
      </c>
      <c r="I430" s="28">
        <v>0</v>
      </c>
      <c r="J430" s="28">
        <v>0</v>
      </c>
      <c r="K430" s="28">
        <v>0</v>
      </c>
      <c r="L430" s="28">
        <v>0</v>
      </c>
      <c r="M430" s="12">
        <v>0</v>
      </c>
    </row>
    <row r="431" spans="1:13" x14ac:dyDescent="0.35">
      <c r="A431" s="10" t="str">
        <f>B279&amp;C417&amp;D431</f>
        <v>DISTRIBUCION VOLUMEN X CRITERIO (kg ó litros)Total Bebidas FriasEN CASA DE OTROS</v>
      </c>
      <c r="B431" s="10">
        <v>0</v>
      </c>
      <c r="C431" s="10">
        <v>0</v>
      </c>
      <c r="D431" s="12" t="s">
        <v>125</v>
      </c>
      <c r="E431" s="12">
        <v>4.380417308081892</v>
      </c>
      <c r="F431" s="12">
        <v>7.1912085002256152</v>
      </c>
      <c r="G431" s="12">
        <v>5.8453299543867114</v>
      </c>
      <c r="H431" s="12">
        <v>5.0344740964802854</v>
      </c>
      <c r="I431" s="12">
        <v>0</v>
      </c>
      <c r="J431" s="12">
        <v>0</v>
      </c>
      <c r="K431" s="12">
        <v>0</v>
      </c>
      <c r="L431" s="12">
        <v>0</v>
      </c>
      <c r="M431" s="12">
        <v>0</v>
      </c>
    </row>
    <row r="432" spans="1:13" x14ac:dyDescent="0.35">
      <c r="A432" s="10" t="str">
        <f>B279&amp;C417&amp;D432</f>
        <v>DISTRIBUCION VOLUMEN X CRITERIO (kg ó litros)Total Bebidas FriasEN EL ESTABLECIMIENTO</v>
      </c>
      <c r="B432" s="10">
        <v>0</v>
      </c>
      <c r="C432" s="10">
        <v>0</v>
      </c>
      <c r="D432" s="27" t="s">
        <v>126</v>
      </c>
      <c r="E432" s="28">
        <v>72.227092272564221</v>
      </c>
      <c r="F432" s="28">
        <v>65.209989650218432</v>
      </c>
      <c r="G432" s="28">
        <v>71.67787969279037</v>
      </c>
      <c r="H432" s="28">
        <v>74.931084822915878</v>
      </c>
      <c r="I432" s="28">
        <v>0</v>
      </c>
      <c r="J432" s="28">
        <v>0</v>
      </c>
      <c r="K432" s="28">
        <v>0</v>
      </c>
      <c r="L432" s="28">
        <v>0</v>
      </c>
      <c r="M432" s="12">
        <v>0</v>
      </c>
    </row>
    <row r="433" spans="1:13" x14ac:dyDescent="0.35">
      <c r="A433" s="10" t="str">
        <f>B279&amp;C417&amp;D433</f>
        <v>DISTRIBUCION VOLUMEN X CRITERIO (kg ó litros)Total Bebidas FriasEN EL TRABAJO</v>
      </c>
      <c r="B433" s="10">
        <v>0</v>
      </c>
      <c r="C433" s="10">
        <v>0</v>
      </c>
      <c r="D433" s="12" t="s">
        <v>127</v>
      </c>
      <c r="E433" s="12">
        <v>7.7043298605132922</v>
      </c>
      <c r="F433" s="12">
        <v>8.8002765700625645</v>
      </c>
      <c r="G433" s="12">
        <v>8.0647061595207994</v>
      </c>
      <c r="H433" s="12">
        <v>7.5534162922241261</v>
      </c>
      <c r="I433" s="12">
        <v>0</v>
      </c>
      <c r="J433" s="12">
        <v>0</v>
      </c>
      <c r="K433" s="12">
        <v>0</v>
      </c>
      <c r="L433" s="12">
        <v>0</v>
      </c>
      <c r="M433" s="12">
        <v>0</v>
      </c>
    </row>
    <row r="434" spans="1:13" x14ac:dyDescent="0.35">
      <c r="A434" s="10" t="str">
        <f>B279&amp;C417&amp;D434</f>
        <v>DISTRIBUCION VOLUMEN X CRITERIO (kg ó litros)Total Bebidas FriasEN COLEGIO/INSTITUTO/UNIV.</v>
      </c>
      <c r="B434" s="10">
        <v>0</v>
      </c>
      <c r="C434" s="10">
        <v>0</v>
      </c>
      <c r="D434" s="27" t="s">
        <v>128</v>
      </c>
      <c r="E434" s="28">
        <v>0.24143682901276373</v>
      </c>
      <c r="F434" s="28">
        <v>0.17230026124286865</v>
      </c>
      <c r="G434" s="28">
        <v>0.13582332138220513</v>
      </c>
      <c r="H434" s="28">
        <v>0.38495737492945736</v>
      </c>
      <c r="I434" s="28">
        <v>0</v>
      </c>
      <c r="J434" s="28">
        <v>0</v>
      </c>
      <c r="K434" s="28">
        <v>0</v>
      </c>
      <c r="L434" s="28">
        <v>0</v>
      </c>
      <c r="M434" s="12">
        <v>0</v>
      </c>
    </row>
    <row r="435" spans="1:13" x14ac:dyDescent="0.35">
      <c r="A435" s="10" t="str">
        <f>B279&amp;C417&amp;D435</f>
        <v>DISTRIBUCION VOLUMEN X CRITERIO (kg ó litros)Total Bebidas FriasEN MI CASA</v>
      </c>
      <c r="B435" s="10">
        <v>0</v>
      </c>
      <c r="C435" s="10">
        <v>0</v>
      </c>
      <c r="D435" s="12" t="s">
        <v>129</v>
      </c>
      <c r="E435" s="12">
        <v>4.0381821146780714</v>
      </c>
      <c r="F435" s="12">
        <v>6.1028959846406963</v>
      </c>
      <c r="G435" s="12">
        <v>4.1704746452347194</v>
      </c>
      <c r="H435" s="12">
        <v>2.7528094335311839</v>
      </c>
      <c r="I435" s="12">
        <v>0</v>
      </c>
      <c r="J435" s="12">
        <v>0</v>
      </c>
      <c r="K435" s="12">
        <v>0</v>
      </c>
      <c r="L435" s="12">
        <v>0</v>
      </c>
      <c r="M435" s="12">
        <v>0</v>
      </c>
    </row>
    <row r="436" spans="1:13" x14ac:dyDescent="0.35">
      <c r="A436" s="10" t="str">
        <f>B279&amp;C417&amp;D436</f>
        <v>DISTRIBUCION VOLUMEN X CRITERIO (kg ó litros)Total Bebidas FriasEN M.TRANSP.(AVION,TREN,AUTOC,E</v>
      </c>
      <c r="B436" s="10">
        <v>0</v>
      </c>
      <c r="C436" s="10">
        <v>0</v>
      </c>
      <c r="D436" s="27" t="s">
        <v>130</v>
      </c>
      <c r="E436" s="28">
        <v>0.42181270510299251</v>
      </c>
      <c r="F436" s="28">
        <v>0.46480027862050133</v>
      </c>
      <c r="G436" s="28">
        <v>0.51745893266496745</v>
      </c>
      <c r="H436" s="28">
        <v>0.33712156557874257</v>
      </c>
      <c r="I436" s="28">
        <v>0</v>
      </c>
      <c r="J436" s="28">
        <v>0</v>
      </c>
      <c r="K436" s="28">
        <v>0</v>
      </c>
      <c r="L436" s="28">
        <v>0</v>
      </c>
      <c r="M436" s="12">
        <v>0</v>
      </c>
    </row>
    <row r="437" spans="1:13" x14ac:dyDescent="0.35">
      <c r="A437" s="10" t="str">
        <f>B279&amp;C417&amp;D437</f>
        <v>DISTRIBUCION VOLUMEN X CRITERIO (kg ó litros)Total Bebidas FriasEN OTRO LUGAR</v>
      </c>
      <c r="B437" s="10">
        <v>0</v>
      </c>
      <c r="C437" s="10">
        <v>0</v>
      </c>
      <c r="D437" s="12" t="s">
        <v>131</v>
      </c>
      <c r="E437" s="12">
        <v>3.9850149904930499</v>
      </c>
      <c r="F437" s="12">
        <v>4.4913010593868385</v>
      </c>
      <c r="G437" s="12">
        <v>2.1713701428201166</v>
      </c>
      <c r="H437" s="12">
        <v>3.0226739502634379</v>
      </c>
      <c r="I437" s="12">
        <v>0</v>
      </c>
      <c r="J437" s="12">
        <v>0</v>
      </c>
      <c r="K437" s="12">
        <v>0</v>
      </c>
      <c r="L437" s="12">
        <v>0</v>
      </c>
      <c r="M437" s="12">
        <v>0</v>
      </c>
    </row>
    <row r="438" spans="1:13" x14ac:dyDescent="0.35">
      <c r="A438" s="10" t="str">
        <f>B279&amp;C417&amp;D438</f>
        <v>DISTRIBUCION VOLUMEN X CRITERIO (kg ó litros)Total Bebidas FriasDESAYUNO</v>
      </c>
      <c r="B438" s="10">
        <v>0</v>
      </c>
      <c r="C438" s="10">
        <v>0</v>
      </c>
      <c r="D438" s="27" t="s">
        <v>132</v>
      </c>
      <c r="E438" s="28">
        <v>5.1118858060391545</v>
      </c>
      <c r="F438" s="28">
        <v>6.1561226386627883</v>
      </c>
      <c r="G438" s="28">
        <v>5.6249352078476189</v>
      </c>
      <c r="H438" s="28">
        <v>5.7461858531357564</v>
      </c>
      <c r="I438" s="28">
        <v>0</v>
      </c>
      <c r="J438" s="28">
        <v>0</v>
      </c>
      <c r="K438" s="28">
        <v>0</v>
      </c>
      <c r="L438" s="28">
        <v>0</v>
      </c>
      <c r="M438" s="12">
        <v>0</v>
      </c>
    </row>
    <row r="439" spans="1:13" x14ac:dyDescent="0.35">
      <c r="A439" s="10" t="str">
        <f>B279&amp;C417&amp;D439</f>
        <v>DISTRIBUCION VOLUMEN X CRITERIO (kg ó litros)Total Bebidas FriasAPERITIVO/ANTES DE COMER</v>
      </c>
      <c r="B439" s="10">
        <v>0</v>
      </c>
      <c r="C439" s="10">
        <v>0</v>
      </c>
      <c r="D439" s="12" t="s">
        <v>133</v>
      </c>
      <c r="E439" s="12">
        <v>17.169175569879261</v>
      </c>
      <c r="F439" s="12">
        <v>18.508620987810502</v>
      </c>
      <c r="G439" s="12">
        <v>19.14866549586139</v>
      </c>
      <c r="H439" s="12">
        <v>17.227151098665033</v>
      </c>
      <c r="I439" s="12">
        <v>0</v>
      </c>
      <c r="J439" s="12">
        <v>0</v>
      </c>
      <c r="K439" s="12">
        <v>0</v>
      </c>
      <c r="L439" s="12">
        <v>0</v>
      </c>
      <c r="M439" s="12">
        <v>0</v>
      </c>
    </row>
    <row r="440" spans="1:13" x14ac:dyDescent="0.35">
      <c r="A440" s="10" t="str">
        <f>B279&amp;C417&amp;D440</f>
        <v>DISTRIBUCION VOLUMEN X CRITERIO (kg ó litros)Total Bebidas FriasCOMIDA</v>
      </c>
      <c r="B440" s="10">
        <v>0</v>
      </c>
      <c r="C440" s="10">
        <v>0</v>
      </c>
      <c r="D440" s="27" t="s">
        <v>134</v>
      </c>
      <c r="E440" s="28">
        <v>29.114520561171851</v>
      </c>
      <c r="F440" s="28">
        <v>26.802384830457825</v>
      </c>
      <c r="G440" s="28">
        <v>30.711711105873579</v>
      </c>
      <c r="H440" s="28">
        <v>30.017523478956381</v>
      </c>
      <c r="I440" s="28">
        <v>0</v>
      </c>
      <c r="J440" s="28">
        <v>0</v>
      </c>
      <c r="K440" s="28">
        <v>0</v>
      </c>
      <c r="L440" s="28">
        <v>0</v>
      </c>
      <c r="M440" s="12">
        <v>0</v>
      </c>
    </row>
    <row r="441" spans="1:13" x14ac:dyDescent="0.35">
      <c r="A441" s="10" t="str">
        <f>B279&amp;C417&amp;D441</f>
        <v>DISTRIBUCION VOLUMEN X CRITERIO (kg ó litros)Total Bebidas FriasTARDE/MERIENDA</v>
      </c>
      <c r="B441" s="10">
        <v>0</v>
      </c>
      <c r="C441" s="10">
        <v>0</v>
      </c>
      <c r="D441" s="12" t="s">
        <v>135</v>
      </c>
      <c r="E441" s="12">
        <v>11.956046874753449</v>
      </c>
      <c r="F441" s="12">
        <v>12.513800277439177</v>
      </c>
      <c r="G441" s="12">
        <v>12.702867070684562</v>
      </c>
      <c r="H441" s="12">
        <v>12.211511522156492</v>
      </c>
      <c r="I441" s="12">
        <v>0</v>
      </c>
      <c r="J441" s="12">
        <v>0</v>
      </c>
      <c r="K441" s="12">
        <v>0</v>
      </c>
      <c r="L441" s="12">
        <v>0</v>
      </c>
      <c r="M441" s="12">
        <v>0</v>
      </c>
    </row>
    <row r="442" spans="1:13" x14ac:dyDescent="0.35">
      <c r="A442" s="10" t="str">
        <f>B279&amp;C417&amp;D442</f>
        <v>DISTRIBUCION VOLUMEN X CRITERIO (kg ó litros)Total Bebidas FriasANTES DE CENAR</v>
      </c>
      <c r="B442" s="10">
        <v>0</v>
      </c>
      <c r="C442" s="10">
        <v>0</v>
      </c>
      <c r="D442" s="27" t="s">
        <v>136</v>
      </c>
      <c r="E442" s="28">
        <v>8.1941011627724638</v>
      </c>
      <c r="F442" s="28">
        <v>8.8573608472623917</v>
      </c>
      <c r="G442" s="28">
        <v>8.5212063156756965</v>
      </c>
      <c r="H442" s="28">
        <v>8.6537310768380706</v>
      </c>
      <c r="I442" s="28">
        <v>0</v>
      </c>
      <c r="J442" s="28">
        <v>0</v>
      </c>
      <c r="K442" s="28">
        <v>0</v>
      </c>
      <c r="L442" s="28">
        <v>0</v>
      </c>
      <c r="M442" s="12">
        <v>0</v>
      </c>
    </row>
    <row r="443" spans="1:13" x14ac:dyDescent="0.35">
      <c r="A443" s="10" t="str">
        <f>B279&amp;C417&amp;D443</f>
        <v>DISTRIBUCION VOLUMEN X CRITERIO (kg ó litros)Total Bebidas FriasCENA</v>
      </c>
      <c r="B443" s="10">
        <v>0</v>
      </c>
      <c r="C443" s="10">
        <v>0</v>
      </c>
      <c r="D443" s="12" t="s">
        <v>137</v>
      </c>
      <c r="E443" s="12">
        <v>16.457176731351154</v>
      </c>
      <c r="F443" s="12">
        <v>14.250186520268954</v>
      </c>
      <c r="G443" s="12">
        <v>14.177136199440657</v>
      </c>
      <c r="H443" s="12">
        <v>15.875955856971032</v>
      </c>
      <c r="I443" s="12">
        <v>0</v>
      </c>
      <c r="J443" s="12">
        <v>0</v>
      </c>
      <c r="K443" s="12">
        <v>0</v>
      </c>
      <c r="L443" s="12">
        <v>0</v>
      </c>
      <c r="M443" s="12">
        <v>0</v>
      </c>
    </row>
    <row r="444" spans="1:13" x14ac:dyDescent="0.35">
      <c r="A444" s="10" t="str">
        <f>B279&amp;C417&amp;D444</f>
        <v>DISTRIBUCION VOLUMEN X CRITERIO (kg ó litros)Total Bebidas FriasDESPUES DE LA CENA</v>
      </c>
      <c r="B444" s="10">
        <v>0</v>
      </c>
      <c r="C444" s="10">
        <v>0</v>
      </c>
      <c r="D444" s="27" t="s">
        <v>138</v>
      </c>
      <c r="E444" s="28">
        <v>3.270176263789963</v>
      </c>
      <c r="F444" s="28">
        <v>2.592736261855535</v>
      </c>
      <c r="G444" s="28">
        <v>2.0856666335004137</v>
      </c>
      <c r="H444" s="28">
        <v>2.6791237762984723</v>
      </c>
      <c r="I444" s="28">
        <v>0</v>
      </c>
      <c r="J444" s="28">
        <v>0</v>
      </c>
      <c r="K444" s="28">
        <v>0</v>
      </c>
      <c r="L444" s="28">
        <v>0</v>
      </c>
      <c r="M444" s="12">
        <v>0</v>
      </c>
    </row>
    <row r="445" spans="1:13" x14ac:dyDescent="0.35">
      <c r="A445" s="10" t="str">
        <f>B279&amp;C417&amp;D445</f>
        <v>DISTRIBUCION VOLUMEN X CRITERIO (kg ó litros)Total Bebidas FriasDURANTE EL DIA</v>
      </c>
      <c r="B445" s="10">
        <v>0</v>
      </c>
      <c r="C445" s="10">
        <v>0</v>
      </c>
      <c r="D445" s="12" t="s">
        <v>139</v>
      </c>
      <c r="E445" s="12">
        <v>8.7269150798810795</v>
      </c>
      <c r="F445" s="12">
        <v>10.31878925449459</v>
      </c>
      <c r="G445" s="12">
        <v>7.0278138639373973</v>
      </c>
      <c r="H445" s="12">
        <v>7.5888147153272776</v>
      </c>
      <c r="I445" s="12">
        <v>0</v>
      </c>
      <c r="J445" s="12">
        <v>0</v>
      </c>
      <c r="K445" s="12">
        <v>0</v>
      </c>
      <c r="L445" s="12">
        <v>0</v>
      </c>
      <c r="M445" s="12">
        <v>0</v>
      </c>
    </row>
    <row r="446" spans="1:13" x14ac:dyDescent="0.35">
      <c r="A446" s="10" t="str">
        <f>B279&amp;C417&amp;D446</f>
        <v>DISTRIBUCION VOLUMEN X CRITERIO (kg ó litros)Total Bebidas FriasCON AMIGOS</v>
      </c>
      <c r="B446" s="10">
        <v>0</v>
      </c>
      <c r="C446" s="10">
        <v>0</v>
      </c>
      <c r="D446" s="27" t="s">
        <v>140</v>
      </c>
      <c r="E446" s="28">
        <v>32.568881714320156</v>
      </c>
      <c r="F446" s="28">
        <v>29.623847744518127</v>
      </c>
      <c r="G446" s="28">
        <v>30.897233717214551</v>
      </c>
      <c r="H446" s="28">
        <v>31.165956009154016</v>
      </c>
      <c r="I446" s="28">
        <v>0</v>
      </c>
      <c r="J446" s="28">
        <v>0</v>
      </c>
      <c r="K446" s="28">
        <v>0</v>
      </c>
      <c r="L446" s="28">
        <v>0</v>
      </c>
      <c r="M446" s="12">
        <v>0</v>
      </c>
    </row>
    <row r="447" spans="1:13" x14ac:dyDescent="0.35">
      <c r="A447" s="10" t="str">
        <f>B279&amp;C417&amp;D447</f>
        <v>DISTRIBUCION VOLUMEN X CRITERIO (kg ó litros)Total Bebidas FriasCON CLIENTES</v>
      </c>
      <c r="B447" s="10">
        <v>0</v>
      </c>
      <c r="C447" s="10">
        <v>0</v>
      </c>
      <c r="D447" s="12" t="s">
        <v>141</v>
      </c>
      <c r="E447" s="12">
        <v>0.68370924918215192</v>
      </c>
      <c r="F447" s="12">
        <v>0.62504683700802166</v>
      </c>
      <c r="G447" s="12">
        <v>0.56258622760007415</v>
      </c>
      <c r="H447" s="12">
        <v>0.38551517907179783</v>
      </c>
      <c r="I447" s="12">
        <v>0</v>
      </c>
      <c r="J447" s="12">
        <v>0</v>
      </c>
      <c r="K447" s="12">
        <v>0</v>
      </c>
      <c r="L447" s="12">
        <v>0</v>
      </c>
      <c r="M447" s="12">
        <v>0</v>
      </c>
    </row>
    <row r="448" spans="1:13" x14ac:dyDescent="0.35">
      <c r="A448" s="10" t="str">
        <f>B279&amp;C417&amp;D448</f>
        <v>DISTRIBUCION VOLUMEN X CRITERIO (kg ó litros)Total Bebidas FriasCON COMPAÑEROS DE TRABAJO</v>
      </c>
      <c r="B448" s="10">
        <v>0</v>
      </c>
      <c r="C448" s="10">
        <v>0</v>
      </c>
      <c r="D448" s="27" t="s">
        <v>142</v>
      </c>
      <c r="E448" s="28">
        <v>5.7846771060425732</v>
      </c>
      <c r="F448" s="28">
        <v>5.3388055859318255</v>
      </c>
      <c r="G448" s="28">
        <v>5.183501304935028</v>
      </c>
      <c r="H448" s="28">
        <v>5.3641106637235394</v>
      </c>
      <c r="I448" s="28">
        <v>0</v>
      </c>
      <c r="J448" s="28">
        <v>0</v>
      </c>
      <c r="K448" s="28">
        <v>0</v>
      </c>
      <c r="L448" s="28">
        <v>0</v>
      </c>
      <c r="M448" s="12">
        <v>0</v>
      </c>
    </row>
    <row r="449" spans="1:13" x14ac:dyDescent="0.35">
      <c r="A449" s="10" t="str">
        <f>B279&amp;C417&amp;D449</f>
        <v>DISTRIBUCION VOLUMEN X CRITERIO (kg ó litros)Total Bebidas FriasCON COMPAÑEROS DE CLASE</v>
      </c>
      <c r="B449" s="10">
        <v>0</v>
      </c>
      <c r="C449" s="10">
        <v>0</v>
      </c>
      <c r="D449" s="12" t="s">
        <v>143</v>
      </c>
      <c r="E449" s="12">
        <v>0.32161395184577707</v>
      </c>
      <c r="F449" s="12">
        <v>0.29343974553353885</v>
      </c>
      <c r="G449" s="12">
        <v>0.29672877968781702</v>
      </c>
      <c r="H449" s="12">
        <v>0.2888567346585823</v>
      </c>
      <c r="I449" s="12">
        <v>0</v>
      </c>
      <c r="J449" s="12">
        <v>0</v>
      </c>
      <c r="K449" s="12">
        <v>0</v>
      </c>
      <c r="L449" s="12">
        <v>0</v>
      </c>
      <c r="M449" s="12">
        <v>0</v>
      </c>
    </row>
    <row r="450" spans="1:13" x14ac:dyDescent="0.35">
      <c r="A450" s="10" t="str">
        <f>B279&amp;C417&amp;D450</f>
        <v>DISTRIBUCION VOLUMEN X CRITERIO (kg ó litros)Total Bebidas FriasCON FAMILIA</v>
      </c>
      <c r="B450" s="10">
        <v>0</v>
      </c>
      <c r="C450" s="10">
        <v>0</v>
      </c>
      <c r="D450" s="27" t="s">
        <v>144</v>
      </c>
      <c r="E450" s="28">
        <v>30.753029719283226</v>
      </c>
      <c r="F450" s="28">
        <v>29.36639015266973</v>
      </c>
      <c r="G450" s="28">
        <v>29.920510909114562</v>
      </c>
      <c r="H450" s="28">
        <v>30.905394113156039</v>
      </c>
      <c r="I450" s="28">
        <v>0</v>
      </c>
      <c r="J450" s="28">
        <v>0</v>
      </c>
      <c r="K450" s="28">
        <v>0</v>
      </c>
      <c r="L450" s="28">
        <v>0</v>
      </c>
      <c r="M450" s="12">
        <v>0</v>
      </c>
    </row>
    <row r="451" spans="1:13" x14ac:dyDescent="0.35">
      <c r="A451" s="10" t="str">
        <f>B279&amp;C417&amp;D451</f>
        <v>DISTRIBUCION VOLUMEN X CRITERIO (kg ó litros)Total Bebidas FriasCON LA PAREJA</v>
      </c>
      <c r="B451" s="10">
        <v>0</v>
      </c>
      <c r="C451" s="10">
        <v>0</v>
      </c>
      <c r="D451" s="12" t="s">
        <v>145</v>
      </c>
      <c r="E451" s="12">
        <v>14.049592546039502</v>
      </c>
      <c r="F451" s="12">
        <v>14.19192816873846</v>
      </c>
      <c r="G451" s="12">
        <v>15.518591346917651</v>
      </c>
      <c r="H451" s="12">
        <v>15.258408368845114</v>
      </c>
      <c r="I451" s="12">
        <v>0</v>
      </c>
      <c r="J451" s="12">
        <v>0</v>
      </c>
      <c r="K451" s="12">
        <v>0</v>
      </c>
      <c r="L451" s="12">
        <v>0</v>
      </c>
      <c r="M451" s="12">
        <v>0</v>
      </c>
    </row>
    <row r="452" spans="1:13" x14ac:dyDescent="0.35">
      <c r="A452" s="10" t="str">
        <f>B279&amp;C417&amp;D452</f>
        <v>DISTRIBUCION VOLUMEN X CRITERIO (kg ó litros)Total Bebidas FriasESTABA SOLO/A</v>
      </c>
      <c r="B452" s="10">
        <v>0</v>
      </c>
      <c r="C452" s="10">
        <v>0</v>
      </c>
      <c r="D452" s="27" t="s">
        <v>146</v>
      </c>
      <c r="E452" s="28">
        <v>14.881693359308526</v>
      </c>
      <c r="F452" s="28">
        <v>19.886779229693744</v>
      </c>
      <c r="G452" s="28">
        <v>17.082971413946037</v>
      </c>
      <c r="H452" s="28">
        <v>15.855857144195532</v>
      </c>
      <c r="I452" s="28">
        <v>0</v>
      </c>
      <c r="J452" s="28">
        <v>0</v>
      </c>
      <c r="K452" s="28">
        <v>0</v>
      </c>
      <c r="L452" s="28">
        <v>0</v>
      </c>
      <c r="M452" s="12">
        <v>0</v>
      </c>
    </row>
    <row r="453" spans="1:13" x14ac:dyDescent="0.35">
      <c r="A453" s="10" t="str">
        <f>B279&amp;C417&amp;D453</f>
        <v>DISTRIBUCION VOLUMEN X CRITERIO (kg ó litros)Total Bebidas FriasOTROS</v>
      </c>
      <c r="B453" s="10">
        <v>0</v>
      </c>
      <c r="C453" s="10">
        <v>0</v>
      </c>
      <c r="D453" s="12" t="s">
        <v>147</v>
      </c>
      <c r="E453" s="12">
        <v>0.95680177293757207</v>
      </c>
      <c r="F453" s="12">
        <v>0.67376461056522463</v>
      </c>
      <c r="G453" s="12">
        <v>0.53787776280500432</v>
      </c>
      <c r="H453" s="12">
        <v>0.7758974825358752</v>
      </c>
      <c r="I453" s="12">
        <v>0</v>
      </c>
      <c r="J453" s="12">
        <v>0</v>
      </c>
      <c r="K453" s="12">
        <v>0</v>
      </c>
      <c r="L453" s="12">
        <v>0</v>
      </c>
      <c r="M453" s="12">
        <v>0</v>
      </c>
    </row>
    <row r="454" spans="1:13" x14ac:dyDescent="0.35">
      <c r="A454" s="10" t="str">
        <f>B279&amp;C417&amp;D454</f>
        <v>DISTRIBUCION VOLUMEN X CRITERIO (kg ó litros)Total Bebidas FriasESTAR TRABAJANDO</v>
      </c>
      <c r="B454" s="10">
        <v>0</v>
      </c>
      <c r="C454" s="10">
        <v>0</v>
      </c>
      <c r="D454" s="27" t="s">
        <v>148</v>
      </c>
      <c r="E454" s="28">
        <v>9.6513953028093571</v>
      </c>
      <c r="F454" s="28">
        <v>11.53938488393063</v>
      </c>
      <c r="G454" s="28">
        <v>10.263074678905367</v>
      </c>
      <c r="H454" s="28">
        <v>9.7621707913350306</v>
      </c>
      <c r="I454" s="28">
        <v>0</v>
      </c>
      <c r="J454" s="28">
        <v>0</v>
      </c>
      <c r="K454" s="28">
        <v>0</v>
      </c>
      <c r="L454" s="28">
        <v>0</v>
      </c>
      <c r="M454" s="12">
        <v>0</v>
      </c>
    </row>
    <row r="455" spans="1:13" x14ac:dyDescent="0.35">
      <c r="A455" s="10" t="str">
        <f>B279&amp;C417&amp;D455</f>
        <v>DISTRIBUCION VOLUMEN X CRITERIO (kg ó litros)Total Bebidas FriasCOMIDA DE NEGOCIOS</v>
      </c>
      <c r="B455" s="10">
        <v>0</v>
      </c>
      <c r="C455" s="10">
        <v>0</v>
      </c>
      <c r="D455" s="12" t="s">
        <v>149</v>
      </c>
      <c r="E455" s="12">
        <v>0.45639877519587213</v>
      </c>
      <c r="F455" s="12">
        <v>0.35331450114273444</v>
      </c>
      <c r="G455" s="12">
        <v>0.38238190387114579</v>
      </c>
      <c r="H455" s="12">
        <v>0.31359604086346254</v>
      </c>
      <c r="I455" s="12">
        <v>0</v>
      </c>
      <c r="J455" s="12">
        <v>0</v>
      </c>
      <c r="K455" s="12">
        <v>0</v>
      </c>
      <c r="L455" s="12">
        <v>0</v>
      </c>
      <c r="M455" s="12">
        <v>0</v>
      </c>
    </row>
    <row r="456" spans="1:13" x14ac:dyDescent="0.35">
      <c r="A456" s="10" t="str">
        <f>B279&amp;C417&amp;D456</f>
        <v>DISTRIBUCION VOLUMEN X CRITERIO (kg ó litros)Total Bebidas FriasPOR PLACER/RELAX</v>
      </c>
      <c r="B456" s="10">
        <v>0</v>
      </c>
      <c r="C456" s="10">
        <v>0</v>
      </c>
      <c r="D456" s="27" t="s">
        <v>150</v>
      </c>
      <c r="E456" s="28">
        <v>15.774763102403297</v>
      </c>
      <c r="F456" s="28">
        <v>15.237354380877651</v>
      </c>
      <c r="G456" s="28">
        <v>17.516430545766841</v>
      </c>
      <c r="H456" s="28">
        <v>17.411685223329634</v>
      </c>
      <c r="I456" s="28">
        <v>0</v>
      </c>
      <c r="J456" s="28">
        <v>0</v>
      </c>
      <c r="K456" s="28">
        <v>0</v>
      </c>
      <c r="L456" s="28">
        <v>0</v>
      </c>
      <c r="M456" s="12">
        <v>0</v>
      </c>
    </row>
    <row r="457" spans="1:13" x14ac:dyDescent="0.35">
      <c r="A457" s="10" t="str">
        <f>B279&amp;C417&amp;D457</f>
        <v>DISTRIBUCION VOLUMEN X CRITERIO (kg ó litros)Total Bebidas FriasTENER HAMBRE/SIN PLANIFICAR</v>
      </c>
      <c r="B457" s="10">
        <v>0</v>
      </c>
      <c r="C457" s="10">
        <v>0</v>
      </c>
      <c r="D457" s="12" t="s">
        <v>151</v>
      </c>
      <c r="E457" s="12">
        <v>25.496398720686596</v>
      </c>
      <c r="F457" s="12">
        <v>26.63191271606194</v>
      </c>
      <c r="G457" s="12">
        <v>27.660037704534407</v>
      </c>
      <c r="H457" s="12">
        <v>24.253993240331241</v>
      </c>
      <c r="I457" s="12">
        <v>0</v>
      </c>
      <c r="J457" s="12">
        <v>0</v>
      </c>
      <c r="K457" s="12">
        <v>0</v>
      </c>
      <c r="L457" s="12">
        <v>0</v>
      </c>
      <c r="M457" s="12">
        <v>0</v>
      </c>
    </row>
    <row r="458" spans="1:13" x14ac:dyDescent="0.35">
      <c r="A458" s="10" t="str">
        <f>B279&amp;C417&amp;D458</f>
        <v>DISTRIBUCION VOLUMEN X CRITERIO (kg ó litros)Total Bebidas FriasESTAR DE COMPRAS</v>
      </c>
      <c r="B458" s="10">
        <v>0</v>
      </c>
      <c r="C458" s="10">
        <v>0</v>
      </c>
      <c r="D458" s="27" t="s">
        <v>152</v>
      </c>
      <c r="E458" s="28">
        <v>2.9367720535314192</v>
      </c>
      <c r="F458" s="28">
        <v>4.2837796540225694</v>
      </c>
      <c r="G458" s="28">
        <v>2.6296091923905225</v>
      </c>
      <c r="H458" s="28">
        <v>2.3137418936501111</v>
      </c>
      <c r="I458" s="28">
        <v>0</v>
      </c>
      <c r="J458" s="28">
        <v>0</v>
      </c>
      <c r="K458" s="28">
        <v>0</v>
      </c>
      <c r="L458" s="28">
        <v>0</v>
      </c>
      <c r="M458" s="12">
        <v>0</v>
      </c>
    </row>
    <row r="459" spans="1:13" x14ac:dyDescent="0.35">
      <c r="A459" s="10" t="str">
        <f>B279&amp;C417&amp;D459</f>
        <v>DISTRIBUCION VOLUMEN X CRITERIO (kg ó litros)Total Bebidas FriasNO COCINAR EN CASA</v>
      </c>
      <c r="B459" s="10">
        <v>0</v>
      </c>
      <c r="C459" s="10">
        <v>0</v>
      </c>
      <c r="D459" s="12" t="s">
        <v>153</v>
      </c>
      <c r="E459" s="12">
        <v>3.675020981592878</v>
      </c>
      <c r="F459" s="12">
        <v>3.5975061296085999</v>
      </c>
      <c r="G459" s="12">
        <v>3.5383720350661467</v>
      </c>
      <c r="H459" s="12">
        <v>3.2543079134271227</v>
      </c>
      <c r="I459" s="12">
        <v>0</v>
      </c>
      <c r="J459" s="12">
        <v>0</v>
      </c>
      <c r="K459" s="12">
        <v>0</v>
      </c>
      <c r="L459" s="12">
        <v>0</v>
      </c>
      <c r="M459" s="12">
        <v>0</v>
      </c>
    </row>
    <row r="460" spans="1:13" x14ac:dyDescent="0.35">
      <c r="A460" s="10" t="str">
        <f>B279&amp;C417&amp;D460</f>
        <v>DISTRIBUCION VOLUMEN X CRITERIO (kg ó litros)Total Bebidas FriasCELEBRACION/FIESTA/SALIR TOMAR</v>
      </c>
      <c r="B460" s="10">
        <v>0</v>
      </c>
      <c r="C460" s="10">
        <v>0</v>
      </c>
      <c r="D460" s="27" t="s">
        <v>154</v>
      </c>
      <c r="E460" s="28">
        <v>32.33319829292477</v>
      </c>
      <c r="F460" s="28">
        <v>29.218668264639756</v>
      </c>
      <c r="G460" s="28">
        <v>30.785076719475107</v>
      </c>
      <c r="H460" s="28">
        <v>34.824254637025341</v>
      </c>
      <c r="I460" s="28">
        <v>0</v>
      </c>
      <c r="J460" s="28">
        <v>0</v>
      </c>
      <c r="K460" s="28">
        <v>0</v>
      </c>
      <c r="L460" s="28">
        <v>0</v>
      </c>
      <c r="M460" s="12">
        <v>0</v>
      </c>
    </row>
    <row r="461" spans="1:13" x14ac:dyDescent="0.35">
      <c r="A461" s="10" t="str">
        <f>B279&amp;C417&amp;D461</f>
        <v>DISTRIBUCION VOLUMEN X CRITERIO (kg ó litros)Total Bebidas FriasVIENDO DEPORTES</v>
      </c>
      <c r="B461" s="10">
        <v>0</v>
      </c>
      <c r="C461" s="10">
        <v>0</v>
      </c>
      <c r="D461" s="12" t="s">
        <v>155</v>
      </c>
      <c r="E461" s="12">
        <v>2.0529195486171168</v>
      </c>
      <c r="F461" s="12">
        <v>1.6516151211920207</v>
      </c>
      <c r="G461" s="12">
        <v>1.7039453549585428</v>
      </c>
      <c r="H461" s="12">
        <v>2.3401836230345157</v>
      </c>
      <c r="I461" s="12">
        <v>0</v>
      </c>
      <c r="J461" s="12">
        <v>0</v>
      </c>
      <c r="K461" s="12">
        <v>0</v>
      </c>
      <c r="L461" s="12">
        <v>0</v>
      </c>
      <c r="M461" s="12">
        <v>0</v>
      </c>
    </row>
    <row r="462" spans="1:13" x14ac:dyDescent="0.35">
      <c r="A462" s="10" t="str">
        <f>B279&amp;C417&amp;D462</f>
        <v>DISTRIBUCION VOLUMEN X CRITERIO (kg ó litros)Total Bebidas FriasOTROS MOTIVOS</v>
      </c>
      <c r="B462" s="10">
        <v>0</v>
      </c>
      <c r="C462" s="10">
        <v>0</v>
      </c>
      <c r="D462" s="27" t="s">
        <v>156</v>
      </c>
      <c r="E462" s="28">
        <v>7.623131184058451</v>
      </c>
      <c r="F462" s="28">
        <v>7.4864691538387245</v>
      </c>
      <c r="G462" s="28">
        <v>5.5210712108000264</v>
      </c>
      <c r="H462" s="28">
        <v>5.526061863147083</v>
      </c>
      <c r="I462" s="28">
        <v>0</v>
      </c>
      <c r="J462" s="28">
        <v>0</v>
      </c>
      <c r="K462" s="28">
        <v>0</v>
      </c>
      <c r="L462" s="28">
        <v>0</v>
      </c>
      <c r="M462" s="12">
        <v>0</v>
      </c>
    </row>
    <row r="463" spans="1:13" x14ac:dyDescent="0.35">
      <c r="A463" s="10" t="str">
        <f>B279&amp;C463&amp;D463</f>
        <v>DISTRIBUCION VOLUMEN X CRITERIO (kg ó litros)Total Bebidas CalientesT.ESPAÑA</v>
      </c>
      <c r="B463" s="10">
        <v>0</v>
      </c>
      <c r="C463" s="10" t="s">
        <v>160</v>
      </c>
      <c r="D463" s="12" t="s">
        <v>36</v>
      </c>
      <c r="E463" s="12">
        <v>100</v>
      </c>
      <c r="F463" s="12">
        <v>100</v>
      </c>
      <c r="G463" s="12">
        <v>100</v>
      </c>
      <c r="H463" s="12">
        <v>100</v>
      </c>
      <c r="I463" s="12">
        <v>0</v>
      </c>
      <c r="J463" s="12">
        <v>0</v>
      </c>
      <c r="K463" s="12">
        <v>0</v>
      </c>
      <c r="L463" s="12">
        <v>0</v>
      </c>
      <c r="M463" s="12">
        <v>0</v>
      </c>
    </row>
    <row r="464" spans="1:13" x14ac:dyDescent="0.35">
      <c r="A464" s="10" t="str">
        <f>B279&amp;C463&amp;D464</f>
        <v>DISTRIBUCION VOLUMEN X CRITERIO (kg ó litros)Total Bebidas CalientesHiper+Super+Discount+G.A</v>
      </c>
      <c r="B464" s="10">
        <v>0</v>
      </c>
      <c r="C464" s="10">
        <v>0</v>
      </c>
      <c r="D464" s="27" t="s">
        <v>23</v>
      </c>
      <c r="E464" s="28">
        <v>1.6932107171298207</v>
      </c>
      <c r="F464" s="28">
        <v>2.3549438715344189</v>
      </c>
      <c r="G464" s="28">
        <v>1.8953166065020959</v>
      </c>
      <c r="H464" s="28">
        <v>1.5195459280786658</v>
      </c>
      <c r="I464" s="28">
        <v>0</v>
      </c>
      <c r="J464" s="28">
        <v>0</v>
      </c>
      <c r="K464" s="28">
        <v>0</v>
      </c>
      <c r="L464" s="28">
        <v>0</v>
      </c>
      <c r="M464" s="12">
        <v>0</v>
      </c>
    </row>
    <row r="465" spans="1:13" x14ac:dyDescent="0.35">
      <c r="A465" s="10" t="str">
        <f>B279&amp;C463&amp;D465</f>
        <v>DISTRIBUCION VOLUMEN X CRITERIO (kg ó litros)Total Bebidas CalientesRestaurantes</v>
      </c>
      <c r="B465" s="10">
        <v>0</v>
      </c>
      <c r="C465" s="10">
        <v>0</v>
      </c>
      <c r="D465" s="12" t="s">
        <v>24</v>
      </c>
      <c r="E465" s="12">
        <v>4.7647872690009727</v>
      </c>
      <c r="F465" s="12">
        <v>3.8154303394146076</v>
      </c>
      <c r="G465" s="12">
        <v>4.099402120355375</v>
      </c>
      <c r="H465" s="12">
        <v>4.188586107791183</v>
      </c>
      <c r="I465" s="12">
        <v>0</v>
      </c>
      <c r="J465" s="12">
        <v>0</v>
      </c>
      <c r="K465" s="12">
        <v>0</v>
      </c>
      <c r="L465" s="12">
        <v>0</v>
      </c>
      <c r="M465" s="12">
        <v>0</v>
      </c>
    </row>
    <row r="466" spans="1:13" x14ac:dyDescent="0.35">
      <c r="A466" s="10" t="str">
        <f>B279&amp;C463&amp;D466</f>
        <v>DISTRIBUCION VOLUMEN X CRITERIO (kg ó litros)Total Bebidas CalientesRestaurantes Fast Food</v>
      </c>
      <c r="B466" s="10">
        <v>0</v>
      </c>
      <c r="C466" s="10">
        <v>0</v>
      </c>
      <c r="D466" s="27" t="s">
        <v>25</v>
      </c>
      <c r="E466" s="28">
        <v>1.6486593789378525</v>
      </c>
      <c r="F466" s="28">
        <v>1.238831069176648</v>
      </c>
      <c r="G466" s="28">
        <v>1.0833870992203329</v>
      </c>
      <c r="H466" s="28">
        <v>1.1345450348800623</v>
      </c>
      <c r="I466" s="28">
        <v>0</v>
      </c>
      <c r="J466" s="28">
        <v>0</v>
      </c>
      <c r="K466" s="28">
        <v>0</v>
      </c>
      <c r="L466" s="28">
        <v>0</v>
      </c>
      <c r="M466" s="12">
        <v>0</v>
      </c>
    </row>
    <row r="467" spans="1:13" x14ac:dyDescent="0.35">
      <c r="A467" s="10" t="str">
        <f>B279&amp;C463&amp;D467</f>
        <v>DISTRIBUCION VOLUMEN X CRITERIO (kg ó litros)Total Bebidas CalientesBares/Cafeterias/Cervecerias</v>
      </c>
      <c r="B467" s="10">
        <v>0</v>
      </c>
      <c r="C467" s="10">
        <v>0</v>
      </c>
      <c r="D467" s="12" t="s">
        <v>26</v>
      </c>
      <c r="E467" s="12">
        <v>69.712720198368331</v>
      </c>
      <c r="F467" s="12">
        <v>69.076630596010887</v>
      </c>
      <c r="G467" s="12">
        <v>72.100401709341014</v>
      </c>
      <c r="H467" s="12">
        <v>73.172121654944974</v>
      </c>
      <c r="I467" s="12">
        <v>0</v>
      </c>
      <c r="J467" s="12">
        <v>0</v>
      </c>
      <c r="K467" s="12">
        <v>0</v>
      </c>
      <c r="L467" s="12">
        <v>0</v>
      </c>
      <c r="M467" s="12">
        <v>0</v>
      </c>
    </row>
    <row r="468" spans="1:13" x14ac:dyDescent="0.35">
      <c r="A468" s="10" t="str">
        <f>B279&amp;C463&amp;D468</f>
        <v>DISTRIBUCION VOLUMEN X CRITERIO (kg ó litros)Total Bebidas CalientesPanaderias/Pastelerias</v>
      </c>
      <c r="B468" s="10">
        <v>0</v>
      </c>
      <c r="C468" s="10">
        <v>0</v>
      </c>
      <c r="D468" s="27" t="s">
        <v>27</v>
      </c>
      <c r="E468" s="28">
        <v>5.4290775227885124</v>
      </c>
      <c r="F468" s="28">
        <v>4.7787105788657698</v>
      </c>
      <c r="G468" s="28">
        <v>3.7732918832647773</v>
      </c>
      <c r="H468" s="28">
        <v>3.5818669761670274</v>
      </c>
      <c r="I468" s="28">
        <v>0</v>
      </c>
      <c r="J468" s="28">
        <v>0</v>
      </c>
      <c r="K468" s="28">
        <v>0</v>
      </c>
      <c r="L468" s="28">
        <v>0</v>
      </c>
      <c r="M468" s="12">
        <v>0</v>
      </c>
    </row>
    <row r="469" spans="1:13" x14ac:dyDescent="0.35">
      <c r="A469" s="10" t="str">
        <f>B279&amp;C463&amp;D469</f>
        <v>DISTRIBUCION VOLUMEN X CRITERIO (kg ó litros)Total Bebidas CalientesTda.Alimentacion/Delicatesen</v>
      </c>
      <c r="B469" s="10">
        <v>0</v>
      </c>
      <c r="C469" s="10">
        <v>0</v>
      </c>
      <c r="D469" s="12" t="s">
        <v>122</v>
      </c>
      <c r="E469" s="12">
        <v>0.11047015918803811</v>
      </c>
      <c r="F469" s="12">
        <v>0.20568377518129796</v>
      </c>
      <c r="G469" s="12">
        <v>0.76585469598039224</v>
      </c>
      <c r="H469" s="12">
        <v>0.74531700349386443</v>
      </c>
      <c r="I469" s="12">
        <v>0</v>
      </c>
      <c r="J469" s="12">
        <v>0</v>
      </c>
      <c r="K469" s="12">
        <v>0</v>
      </c>
      <c r="L469" s="12">
        <v>0</v>
      </c>
      <c r="M469" s="12">
        <v>0</v>
      </c>
    </row>
    <row r="470" spans="1:13" x14ac:dyDescent="0.35">
      <c r="A470" s="10" t="str">
        <f>B279&amp;C463&amp;D470</f>
        <v>DISTRIBUCION VOLUMEN X CRITERIO (kg ó litros)Total Bebidas CalientesCanal Conveniencia/24h</v>
      </c>
      <c r="B470" s="10">
        <v>0</v>
      </c>
      <c r="C470" s="10">
        <v>0</v>
      </c>
      <c r="D470" s="27" t="s">
        <v>123</v>
      </c>
      <c r="E470" s="28">
        <v>0.20183481780184365</v>
      </c>
      <c r="F470" s="28">
        <v>0.40910272683574617</v>
      </c>
      <c r="G470" s="28">
        <v>0.29942872611203586</v>
      </c>
      <c r="H470" s="28">
        <v>0.29190633649051168</v>
      </c>
      <c r="I470" s="28">
        <v>0</v>
      </c>
      <c r="J470" s="28">
        <v>0</v>
      </c>
      <c r="K470" s="28">
        <v>0</v>
      </c>
      <c r="L470" s="28">
        <v>0</v>
      </c>
      <c r="M470" s="12">
        <v>0</v>
      </c>
    </row>
    <row r="471" spans="1:13" x14ac:dyDescent="0.35">
      <c r="A471" s="10" t="str">
        <f>B279&amp;C463&amp;D471</f>
        <v>DISTRIBUCION VOLUMEN X CRITERIO (kg ó litros)Total Bebidas CalientesHoteles</v>
      </c>
      <c r="B471" s="10">
        <v>0</v>
      </c>
      <c r="C471" s="10">
        <v>0</v>
      </c>
      <c r="D471" s="12" t="s">
        <v>29</v>
      </c>
      <c r="E471" s="12">
        <v>0.67737310405846618</v>
      </c>
      <c r="F471" s="12">
        <v>0.36239061407517292</v>
      </c>
      <c r="G471" s="12">
        <v>0.38214025628091525</v>
      </c>
      <c r="H471" s="12">
        <v>0.43719293142563631</v>
      </c>
      <c r="I471" s="12">
        <v>0</v>
      </c>
      <c r="J471" s="12">
        <v>0</v>
      </c>
      <c r="K471" s="12">
        <v>0</v>
      </c>
      <c r="L471" s="12">
        <v>0</v>
      </c>
      <c r="M471" s="12">
        <v>0</v>
      </c>
    </row>
    <row r="472" spans="1:13" x14ac:dyDescent="0.35">
      <c r="A472" s="10" t="str">
        <f>B279&amp;C463&amp;D472</f>
        <v>DISTRIBUCION VOLUMEN X CRITERIO (kg ó litros)Total Bebidas CalientesEstaciones de servicio</v>
      </c>
      <c r="B472" s="10">
        <v>0</v>
      </c>
      <c r="C472" s="10">
        <v>0</v>
      </c>
      <c r="D472" s="27" t="s">
        <v>30</v>
      </c>
      <c r="E472" s="28">
        <v>2.3275362990074608</v>
      </c>
      <c r="F472" s="28">
        <v>2.6824457795682664</v>
      </c>
      <c r="G472" s="28">
        <v>2.4445430225941851</v>
      </c>
      <c r="H472" s="28">
        <v>2.2105038151099632</v>
      </c>
      <c r="I472" s="28">
        <v>0</v>
      </c>
      <c r="J472" s="28">
        <v>0</v>
      </c>
      <c r="K472" s="28">
        <v>0</v>
      </c>
      <c r="L472" s="28">
        <v>0</v>
      </c>
      <c r="M472" s="12">
        <v>0</v>
      </c>
    </row>
    <row r="473" spans="1:13" x14ac:dyDescent="0.35">
      <c r="A473" s="10" t="str">
        <f>B279&amp;C463&amp;D473</f>
        <v>DISTRIBUCION VOLUMEN X CRITERIO (kg ó litros)Total Bebidas CalientesMaquinas dispensadoras</v>
      </c>
      <c r="B473" s="10">
        <v>0</v>
      </c>
      <c r="C473" s="10">
        <v>0</v>
      </c>
      <c r="D473" s="12" t="s">
        <v>31</v>
      </c>
      <c r="E473" s="12">
        <v>7.0339185430696878</v>
      </c>
      <c r="F473" s="12">
        <v>9.1417539196063</v>
      </c>
      <c r="G473" s="12">
        <v>8.1151019785541862</v>
      </c>
      <c r="H473" s="12">
        <v>7.8953725900527854</v>
      </c>
      <c r="I473" s="12">
        <v>0</v>
      </c>
      <c r="J473" s="12">
        <v>0</v>
      </c>
      <c r="K473" s="12">
        <v>0</v>
      </c>
      <c r="L473" s="12">
        <v>0</v>
      </c>
      <c r="M473" s="12">
        <v>0</v>
      </c>
    </row>
    <row r="474" spans="1:13" x14ac:dyDescent="0.35">
      <c r="A474" s="10" t="str">
        <f>B279&amp;C463&amp;D474</f>
        <v>DISTRIBUCION VOLUMEN X CRITERIO (kg ó litros)Total Bebidas CalientesServicio en la empresa</v>
      </c>
      <c r="B474" s="10">
        <v>0</v>
      </c>
      <c r="C474" s="10">
        <v>0</v>
      </c>
      <c r="D474" s="27" t="s">
        <v>32</v>
      </c>
      <c r="E474" s="28">
        <v>3.0233897536572583</v>
      </c>
      <c r="F474" s="28">
        <v>3.1280947346135726</v>
      </c>
      <c r="G474" s="28">
        <v>2.9311201681563039</v>
      </c>
      <c r="H474" s="28">
        <v>2.5524861313586369</v>
      </c>
      <c r="I474" s="28">
        <v>0</v>
      </c>
      <c r="J474" s="28">
        <v>0</v>
      </c>
      <c r="K474" s="28">
        <v>0</v>
      </c>
      <c r="L474" s="28">
        <v>0</v>
      </c>
      <c r="M474" s="12">
        <v>0</v>
      </c>
    </row>
    <row r="475" spans="1:13" x14ac:dyDescent="0.35">
      <c r="A475" s="10" t="str">
        <f>B279&amp;C463&amp;D475</f>
        <v>DISTRIBUCION VOLUMEN X CRITERIO (kg ó litros)Total Bebidas CalientesResto de canales</v>
      </c>
      <c r="B475" s="10">
        <v>0</v>
      </c>
      <c r="C475" s="10">
        <v>0</v>
      </c>
      <c r="D475" s="12" t="s">
        <v>33</v>
      </c>
      <c r="E475" s="12">
        <v>3.3770070981278537</v>
      </c>
      <c r="F475" s="12">
        <v>2.8060106188344074</v>
      </c>
      <c r="G475" s="12">
        <v>2.1100070923344934</v>
      </c>
      <c r="H475" s="12">
        <v>2.2705391535393806</v>
      </c>
      <c r="I475" s="12">
        <v>0</v>
      </c>
      <c r="J475" s="12">
        <v>0</v>
      </c>
      <c r="K475" s="12">
        <v>0</v>
      </c>
      <c r="L475" s="12">
        <v>0</v>
      </c>
      <c r="M475" s="12">
        <v>0</v>
      </c>
    </row>
    <row r="476" spans="1:13" x14ac:dyDescent="0.35">
      <c r="A476" s="10" t="str">
        <f>B279&amp;C463&amp;D476</f>
        <v>DISTRIBUCION VOLUMEN X CRITERIO (kg ó litros)Total Bebidas CalientesEN LA CALLE</v>
      </c>
      <c r="B476" s="10">
        <v>0</v>
      </c>
      <c r="C476" s="10">
        <v>0</v>
      </c>
      <c r="D476" s="27" t="s">
        <v>124</v>
      </c>
      <c r="E476" s="28">
        <v>2.1145287765214014</v>
      </c>
      <c r="F476" s="28">
        <v>4.5234661534320795</v>
      </c>
      <c r="G476" s="28">
        <v>4.2551682993764866</v>
      </c>
      <c r="H476" s="28">
        <v>1.6210945259225487</v>
      </c>
      <c r="I476" s="28">
        <v>0</v>
      </c>
      <c r="J476" s="28">
        <v>0</v>
      </c>
      <c r="K476" s="28">
        <v>0</v>
      </c>
      <c r="L476" s="28">
        <v>0</v>
      </c>
      <c r="M476" s="12">
        <v>0</v>
      </c>
    </row>
    <row r="477" spans="1:13" x14ac:dyDescent="0.35">
      <c r="A477" s="10" t="str">
        <f>B279&amp;C463&amp;D477</f>
        <v>DISTRIBUCION VOLUMEN X CRITERIO (kg ó litros)Total Bebidas CalientesEN CASA DE OTROS</v>
      </c>
      <c r="B477" s="10">
        <v>0</v>
      </c>
      <c r="C477" s="10">
        <v>0</v>
      </c>
      <c r="D477" s="12" t="s">
        <v>125</v>
      </c>
      <c r="E477" s="12">
        <v>0.35733596213407104</v>
      </c>
      <c r="F477" s="12">
        <v>0.8986564660067895</v>
      </c>
      <c r="G477" s="12">
        <v>0.79797315994530138</v>
      </c>
      <c r="H477" s="12">
        <v>0.61487593224818482</v>
      </c>
      <c r="I477" s="12">
        <v>0</v>
      </c>
      <c r="J477" s="12">
        <v>0</v>
      </c>
      <c r="K477" s="12">
        <v>0</v>
      </c>
      <c r="L477" s="12">
        <v>0</v>
      </c>
      <c r="M477" s="12">
        <v>0</v>
      </c>
    </row>
    <row r="478" spans="1:13" x14ac:dyDescent="0.35">
      <c r="A478" s="10" t="str">
        <f>B279&amp;C463&amp;D478</f>
        <v>DISTRIBUCION VOLUMEN X CRITERIO (kg ó litros)Total Bebidas CalientesEN EL ESTABLECIMIENTO</v>
      </c>
      <c r="B478" s="10">
        <v>0</v>
      </c>
      <c r="C478" s="10">
        <v>0</v>
      </c>
      <c r="D478" s="27" t="s">
        <v>126</v>
      </c>
      <c r="E478" s="28">
        <v>85.15891179167059</v>
      </c>
      <c r="F478" s="28">
        <v>78.983660153862218</v>
      </c>
      <c r="G478" s="28">
        <v>78.483497426251105</v>
      </c>
      <c r="H478" s="28">
        <v>82.568021522775709</v>
      </c>
      <c r="I478" s="28">
        <v>0</v>
      </c>
      <c r="J478" s="28">
        <v>0</v>
      </c>
      <c r="K478" s="28">
        <v>0</v>
      </c>
      <c r="L478" s="28">
        <v>0</v>
      </c>
      <c r="M478" s="12">
        <v>0</v>
      </c>
    </row>
    <row r="479" spans="1:13" x14ac:dyDescent="0.35">
      <c r="A479" s="10" t="str">
        <f>B279&amp;C463&amp;D479</f>
        <v>DISTRIBUCION VOLUMEN X CRITERIO (kg ó litros)Total Bebidas CalientesEN EL TRABAJO</v>
      </c>
      <c r="B479" s="10">
        <v>0</v>
      </c>
      <c r="C479" s="10">
        <v>0</v>
      </c>
      <c r="D479" s="12" t="s">
        <v>127</v>
      </c>
      <c r="E479" s="12">
        <v>10.405661361373719</v>
      </c>
      <c r="F479" s="12">
        <v>13.205413365882471</v>
      </c>
      <c r="G479" s="12">
        <v>14.452313838052023</v>
      </c>
      <c r="H479" s="12">
        <v>13.312808877719995</v>
      </c>
      <c r="I479" s="12">
        <v>0</v>
      </c>
      <c r="J479" s="12">
        <v>0</v>
      </c>
      <c r="K479" s="12">
        <v>0</v>
      </c>
      <c r="L479" s="12">
        <v>0</v>
      </c>
      <c r="M479" s="12">
        <v>0</v>
      </c>
    </row>
    <row r="480" spans="1:13" x14ac:dyDescent="0.35">
      <c r="A480" s="10" t="str">
        <f>B279&amp;C463&amp;D480</f>
        <v>DISTRIBUCION VOLUMEN X CRITERIO (kg ó litros)Total Bebidas CalientesEN COLEGIO/INSTITUTO/UNIV.</v>
      </c>
      <c r="B480" s="10">
        <v>0</v>
      </c>
      <c r="C480" s="10">
        <v>0</v>
      </c>
      <c r="D480" s="27" t="s">
        <v>128</v>
      </c>
      <c r="E480" s="28">
        <v>0.39638550290187746</v>
      </c>
      <c r="F480" s="28">
        <v>0.2831788805843079</v>
      </c>
      <c r="G480" s="28">
        <v>0.31800746849146289</v>
      </c>
      <c r="H480" s="28">
        <v>0.34645724767596991</v>
      </c>
      <c r="I480" s="28">
        <v>0</v>
      </c>
      <c r="J480" s="28">
        <v>0</v>
      </c>
      <c r="K480" s="28">
        <v>0</v>
      </c>
      <c r="L480" s="28">
        <v>0</v>
      </c>
      <c r="M480" s="12">
        <v>0</v>
      </c>
    </row>
    <row r="481" spans="1:13" x14ac:dyDescent="0.35">
      <c r="A481" s="10" t="str">
        <f>B279&amp;C463&amp;D481</f>
        <v>DISTRIBUCION VOLUMEN X CRITERIO (kg ó litros)Total Bebidas CalientesEN MI CASA</v>
      </c>
      <c r="B481" s="10">
        <v>0</v>
      </c>
      <c r="C481" s="10">
        <v>0</v>
      </c>
      <c r="D481" s="12" t="s">
        <v>129</v>
      </c>
      <c r="E481" s="12">
        <v>0.5621526700210826</v>
      </c>
      <c r="F481" s="12">
        <v>0.8507802277250931</v>
      </c>
      <c r="G481" s="12">
        <v>0.63465668247560758</v>
      </c>
      <c r="H481" s="12">
        <v>0.35771734711923947</v>
      </c>
      <c r="I481" s="12">
        <v>0</v>
      </c>
      <c r="J481" s="12">
        <v>0</v>
      </c>
      <c r="K481" s="12">
        <v>0</v>
      </c>
      <c r="L481" s="12">
        <v>0</v>
      </c>
      <c r="M481" s="12">
        <v>0</v>
      </c>
    </row>
    <row r="482" spans="1:13" x14ac:dyDescent="0.35">
      <c r="A482" s="10" t="str">
        <f>B279&amp;C463&amp;D482</f>
        <v>DISTRIBUCION VOLUMEN X CRITERIO (kg ó litros)Total Bebidas CalientesEN M.TRANSP.(AVION,TREN,AUTOC,E</v>
      </c>
      <c r="B482" s="10">
        <v>0</v>
      </c>
      <c r="C482" s="10">
        <v>0</v>
      </c>
      <c r="D482" s="27" t="s">
        <v>130</v>
      </c>
      <c r="E482" s="28">
        <v>0.17677420355891316</v>
      </c>
      <c r="F482" s="28">
        <v>0.17317030856985619</v>
      </c>
      <c r="G482" s="28">
        <v>0.29745537066378486</v>
      </c>
      <c r="H482" s="28">
        <v>0.21585099163907917</v>
      </c>
      <c r="I482" s="28">
        <v>0</v>
      </c>
      <c r="J482" s="28">
        <v>0</v>
      </c>
      <c r="K482" s="28">
        <v>0</v>
      </c>
      <c r="L482" s="28">
        <v>0</v>
      </c>
      <c r="M482" s="12">
        <v>0</v>
      </c>
    </row>
    <row r="483" spans="1:13" x14ac:dyDescent="0.35">
      <c r="A483" s="10" t="str">
        <f>B279&amp;C463&amp;D483</f>
        <v>DISTRIBUCION VOLUMEN X CRITERIO (kg ó litros)Total Bebidas CalientesEN OTRO LUGAR</v>
      </c>
      <c r="B483" s="10">
        <v>0</v>
      </c>
      <c r="C483" s="10">
        <v>0</v>
      </c>
      <c r="D483" s="12" t="s">
        <v>131</v>
      </c>
      <c r="E483" s="12">
        <v>0.82824926177525671</v>
      </c>
      <c r="F483" s="12">
        <v>1.0816965479056762</v>
      </c>
      <c r="G483" s="12">
        <v>0.76094332745232818</v>
      </c>
      <c r="H483" s="12">
        <v>0.96314134521471273</v>
      </c>
      <c r="I483" s="12">
        <v>0</v>
      </c>
      <c r="J483" s="12">
        <v>0</v>
      </c>
      <c r="K483" s="12">
        <v>0</v>
      </c>
      <c r="L483" s="12">
        <v>0</v>
      </c>
      <c r="M483" s="12">
        <v>0</v>
      </c>
    </row>
    <row r="484" spans="1:13" x14ac:dyDescent="0.35">
      <c r="A484" s="10" t="str">
        <f>B279&amp;C463&amp;D484</f>
        <v>DISTRIBUCION VOLUMEN X CRITERIO (kg ó litros)Total Bebidas CalientesDESAYUNO</v>
      </c>
      <c r="B484" s="10">
        <v>0</v>
      </c>
      <c r="C484" s="10">
        <v>0</v>
      </c>
      <c r="D484" s="27" t="s">
        <v>132</v>
      </c>
      <c r="E484" s="28">
        <v>59.445816571335818</v>
      </c>
      <c r="F484" s="28">
        <v>61.204921658528434</v>
      </c>
      <c r="G484" s="28">
        <v>63.219237182199429</v>
      </c>
      <c r="H484" s="28">
        <v>61.358516421325234</v>
      </c>
      <c r="I484" s="28">
        <v>0</v>
      </c>
      <c r="J484" s="28">
        <v>0</v>
      </c>
      <c r="K484" s="28">
        <v>0</v>
      </c>
      <c r="L484" s="28">
        <v>0</v>
      </c>
      <c r="M484" s="12">
        <v>0</v>
      </c>
    </row>
    <row r="485" spans="1:13" x14ac:dyDescent="0.35">
      <c r="A485" s="10" t="str">
        <f>B279&amp;C463&amp;D485</f>
        <v>DISTRIBUCION VOLUMEN X CRITERIO (kg ó litros)Total Bebidas CalientesAPERITIVO/ANTES DE COMER</v>
      </c>
      <c r="B485" s="10">
        <v>0</v>
      </c>
      <c r="C485" s="10">
        <v>0</v>
      </c>
      <c r="D485" s="12" t="s">
        <v>133</v>
      </c>
      <c r="E485" s="12">
        <v>8.816360112136497</v>
      </c>
      <c r="F485" s="12">
        <v>8.9486586227881926</v>
      </c>
      <c r="G485" s="12">
        <v>9.4006913658545681</v>
      </c>
      <c r="H485" s="12">
        <v>9.6861925459015854</v>
      </c>
      <c r="I485" s="12">
        <v>0</v>
      </c>
      <c r="J485" s="12">
        <v>0</v>
      </c>
      <c r="K485" s="12">
        <v>0</v>
      </c>
      <c r="L485" s="12">
        <v>0</v>
      </c>
      <c r="M485" s="12">
        <v>0</v>
      </c>
    </row>
    <row r="486" spans="1:13" x14ac:dyDescent="0.35">
      <c r="A486" s="10" t="str">
        <f>B279&amp;C463&amp;D486</f>
        <v>DISTRIBUCION VOLUMEN X CRITERIO (kg ó litros)Total Bebidas CalientesCOMIDA</v>
      </c>
      <c r="B486" s="10">
        <v>0</v>
      </c>
      <c r="C486" s="10">
        <v>0</v>
      </c>
      <c r="D486" s="27" t="s">
        <v>134</v>
      </c>
      <c r="E486" s="28">
        <v>7.4059569757448571</v>
      </c>
      <c r="F486" s="28">
        <v>6.4482743561169427</v>
      </c>
      <c r="G486" s="28">
        <v>7.225966592228068</v>
      </c>
      <c r="H486" s="28">
        <v>7.1101850853737592</v>
      </c>
      <c r="I486" s="28">
        <v>0</v>
      </c>
      <c r="J486" s="28">
        <v>0</v>
      </c>
      <c r="K486" s="28">
        <v>0</v>
      </c>
      <c r="L486" s="28">
        <v>0</v>
      </c>
      <c r="M486" s="12">
        <v>0</v>
      </c>
    </row>
    <row r="487" spans="1:13" x14ac:dyDescent="0.35">
      <c r="A487" s="10" t="str">
        <f>B279&amp;C463&amp;D487</f>
        <v>DISTRIBUCION VOLUMEN X CRITERIO (kg ó litros)Total Bebidas CalientesTARDE/MERIENDA</v>
      </c>
      <c r="B487" s="10">
        <v>0</v>
      </c>
      <c r="C487" s="10">
        <v>0</v>
      </c>
      <c r="D487" s="12" t="s">
        <v>135</v>
      </c>
      <c r="E487" s="12">
        <v>16.872489845280185</v>
      </c>
      <c r="F487" s="12">
        <v>16.431429584098165</v>
      </c>
      <c r="G487" s="12">
        <v>14.330363682965725</v>
      </c>
      <c r="H487" s="12">
        <v>15.461480802188158</v>
      </c>
      <c r="I487" s="12">
        <v>0</v>
      </c>
      <c r="J487" s="12">
        <v>0</v>
      </c>
      <c r="K487" s="12">
        <v>0</v>
      </c>
      <c r="L487" s="12">
        <v>0</v>
      </c>
      <c r="M487" s="12">
        <v>0</v>
      </c>
    </row>
    <row r="488" spans="1:13" x14ac:dyDescent="0.35">
      <c r="A488" s="10" t="str">
        <f>B279&amp;C463&amp;D488</f>
        <v>DISTRIBUCION VOLUMEN X CRITERIO (kg ó litros)Total Bebidas CalientesANTES DE CENAR</v>
      </c>
      <c r="B488" s="10">
        <v>0</v>
      </c>
      <c r="C488" s="10">
        <v>0</v>
      </c>
      <c r="D488" s="27" t="s">
        <v>136</v>
      </c>
      <c r="E488" s="28">
        <v>1.2971094677054282</v>
      </c>
      <c r="F488" s="28">
        <v>1.4123665603128077</v>
      </c>
      <c r="G488" s="28">
        <v>1.1734811888167032</v>
      </c>
      <c r="H488" s="28">
        <v>1.3336121086801831</v>
      </c>
      <c r="I488" s="28">
        <v>0</v>
      </c>
      <c r="J488" s="28">
        <v>0</v>
      </c>
      <c r="K488" s="28">
        <v>0</v>
      </c>
      <c r="L488" s="28">
        <v>0</v>
      </c>
      <c r="M488" s="12">
        <v>0</v>
      </c>
    </row>
    <row r="489" spans="1:13" x14ac:dyDescent="0.35">
      <c r="A489" s="10" t="str">
        <f>B279&amp;C463&amp;D489</f>
        <v>DISTRIBUCION VOLUMEN X CRITERIO (kg ó litros)Total Bebidas CalientesCENA</v>
      </c>
      <c r="B489" s="10">
        <v>0</v>
      </c>
      <c r="C489" s="10">
        <v>0</v>
      </c>
      <c r="D489" s="12" t="s">
        <v>137</v>
      </c>
      <c r="E489" s="12">
        <v>1.9561309094949959</v>
      </c>
      <c r="F489" s="12">
        <v>1.5065145232566044</v>
      </c>
      <c r="G489" s="12">
        <v>1.3816480050016173</v>
      </c>
      <c r="H489" s="12">
        <v>1.6675909671660927</v>
      </c>
      <c r="I489" s="12">
        <v>0</v>
      </c>
      <c r="J489" s="12">
        <v>0</v>
      </c>
      <c r="K489" s="12">
        <v>0</v>
      </c>
      <c r="L489" s="12">
        <v>0</v>
      </c>
      <c r="M489" s="12">
        <v>0</v>
      </c>
    </row>
    <row r="490" spans="1:13" x14ac:dyDescent="0.35">
      <c r="A490" s="10" t="str">
        <f>B279&amp;C463&amp;D490</f>
        <v>DISTRIBUCION VOLUMEN X CRITERIO (kg ó litros)Total Bebidas CalientesDESPUES DE LA CENA</v>
      </c>
      <c r="B490" s="10">
        <v>0</v>
      </c>
      <c r="C490" s="10">
        <v>0</v>
      </c>
      <c r="D490" s="27" t="s">
        <v>138</v>
      </c>
      <c r="E490" s="28">
        <v>1.6913205557549933</v>
      </c>
      <c r="F490" s="28">
        <v>1.2580854676440749</v>
      </c>
      <c r="G490" s="28">
        <v>0.94442576224558628</v>
      </c>
      <c r="H490" s="28">
        <v>0.91191142515020895</v>
      </c>
      <c r="I490" s="28">
        <v>0</v>
      </c>
      <c r="J490" s="28">
        <v>0</v>
      </c>
      <c r="K490" s="28">
        <v>0</v>
      </c>
      <c r="L490" s="28">
        <v>0</v>
      </c>
      <c r="M490" s="12">
        <v>0</v>
      </c>
    </row>
    <row r="491" spans="1:13" x14ac:dyDescent="0.35">
      <c r="A491" s="10" t="str">
        <f>B279&amp;C463&amp;D491</f>
        <v>DISTRIBUCION VOLUMEN X CRITERIO (kg ó litros)Total Bebidas CalientesDURANTE EL DIA</v>
      </c>
      <c r="B491" s="10">
        <v>0</v>
      </c>
      <c r="C491" s="10">
        <v>0</v>
      </c>
      <c r="D491" s="12" t="s">
        <v>139</v>
      </c>
      <c r="E491" s="12">
        <v>2.5147973969054283</v>
      </c>
      <c r="F491" s="12">
        <v>2.7897738812288204</v>
      </c>
      <c r="G491" s="12">
        <v>2.3241953580606824</v>
      </c>
      <c r="H491" s="12">
        <v>2.4705025240927139</v>
      </c>
      <c r="I491" s="12">
        <v>0</v>
      </c>
      <c r="J491" s="12">
        <v>0</v>
      </c>
      <c r="K491" s="12">
        <v>0</v>
      </c>
      <c r="L491" s="12">
        <v>0</v>
      </c>
      <c r="M491" s="12">
        <v>0</v>
      </c>
    </row>
    <row r="492" spans="1:13" x14ac:dyDescent="0.35">
      <c r="A492" s="10" t="str">
        <f>B279&amp;C463&amp;D492</f>
        <v>DISTRIBUCION VOLUMEN X CRITERIO (kg ó litros)Total Bebidas CalientesCON AMIGOS</v>
      </c>
      <c r="B492" s="10">
        <v>0</v>
      </c>
      <c r="C492" s="10">
        <v>0</v>
      </c>
      <c r="D492" s="27" t="s">
        <v>140</v>
      </c>
      <c r="E492" s="28">
        <v>19.760156251080225</v>
      </c>
      <c r="F492" s="28">
        <v>18.99974246563665</v>
      </c>
      <c r="G492" s="28">
        <v>18.446565024937868</v>
      </c>
      <c r="H492" s="28">
        <v>19.408619034368744</v>
      </c>
      <c r="I492" s="28">
        <v>0</v>
      </c>
      <c r="J492" s="28">
        <v>0</v>
      </c>
      <c r="K492" s="28">
        <v>0</v>
      </c>
      <c r="L492" s="28">
        <v>0</v>
      </c>
      <c r="M492" s="12">
        <v>0</v>
      </c>
    </row>
    <row r="493" spans="1:13" x14ac:dyDescent="0.35">
      <c r="A493" s="10" t="str">
        <f>B279&amp;C463&amp;D493</f>
        <v>DISTRIBUCION VOLUMEN X CRITERIO (kg ó litros)Total Bebidas CalientesCON CLIENTES</v>
      </c>
      <c r="B493" s="10">
        <v>0</v>
      </c>
      <c r="C493" s="10">
        <v>0</v>
      </c>
      <c r="D493" s="12" t="s">
        <v>141</v>
      </c>
      <c r="E493" s="12">
        <v>1.1394379700469579</v>
      </c>
      <c r="F493" s="12">
        <v>1.2171836944847481</v>
      </c>
      <c r="G493" s="12">
        <v>1.1711382020256123</v>
      </c>
      <c r="H493" s="12">
        <v>0.98179947532327472</v>
      </c>
      <c r="I493" s="12">
        <v>0</v>
      </c>
      <c r="J493" s="12">
        <v>0</v>
      </c>
      <c r="K493" s="12">
        <v>0</v>
      </c>
      <c r="L493" s="12">
        <v>0</v>
      </c>
      <c r="M493" s="12">
        <v>0</v>
      </c>
    </row>
    <row r="494" spans="1:13" x14ac:dyDescent="0.35">
      <c r="A494" s="10" t="str">
        <f>B279&amp;C463&amp;D494</f>
        <v>DISTRIBUCION VOLUMEN X CRITERIO (kg ó litros)Total Bebidas CalientesCON COMPAÑEROS DE TRABAJO</v>
      </c>
      <c r="B494" s="10">
        <v>0</v>
      </c>
      <c r="C494" s="10">
        <v>0</v>
      </c>
      <c r="D494" s="27" t="s">
        <v>142</v>
      </c>
      <c r="E494" s="28">
        <v>16.769029955847181</v>
      </c>
      <c r="F494" s="28">
        <v>17.748227395317496</v>
      </c>
      <c r="G494" s="28">
        <v>18.558812423584403</v>
      </c>
      <c r="H494" s="28">
        <v>17.618822199094097</v>
      </c>
      <c r="I494" s="28">
        <v>0</v>
      </c>
      <c r="J494" s="28">
        <v>0</v>
      </c>
      <c r="K494" s="28">
        <v>0</v>
      </c>
      <c r="L494" s="28">
        <v>0</v>
      </c>
      <c r="M494" s="12">
        <v>0</v>
      </c>
    </row>
    <row r="495" spans="1:13" x14ac:dyDescent="0.35">
      <c r="A495" s="10" t="str">
        <f>B279&amp;C463&amp;D495</f>
        <v>DISTRIBUCION VOLUMEN X CRITERIO (kg ó litros)Total Bebidas CalientesCON COMPAÑEROS DE CLASE</v>
      </c>
      <c r="B495" s="10">
        <v>0</v>
      </c>
      <c r="C495" s="10">
        <v>0</v>
      </c>
      <c r="D495" s="12" t="s">
        <v>143</v>
      </c>
      <c r="E495" s="12">
        <v>0.60450178407837751</v>
      </c>
      <c r="F495" s="12">
        <v>0.46822745968994683</v>
      </c>
      <c r="G495" s="12">
        <v>0.39786510883931381</v>
      </c>
      <c r="H495" s="12">
        <v>0.42717154357567366</v>
      </c>
      <c r="I495" s="12">
        <v>0</v>
      </c>
      <c r="J495" s="12">
        <v>0</v>
      </c>
      <c r="K495" s="12">
        <v>0</v>
      </c>
      <c r="L495" s="12">
        <v>0</v>
      </c>
      <c r="M495" s="12">
        <v>0</v>
      </c>
    </row>
    <row r="496" spans="1:13" x14ac:dyDescent="0.35">
      <c r="A496" s="10" t="str">
        <f>B279&amp;C463&amp;D496</f>
        <v>DISTRIBUCION VOLUMEN X CRITERIO (kg ó litros)Total Bebidas CalientesCON FAMILIA</v>
      </c>
      <c r="B496" s="10">
        <v>0</v>
      </c>
      <c r="C496" s="10">
        <v>0</v>
      </c>
      <c r="D496" s="27" t="s">
        <v>144</v>
      </c>
      <c r="E496" s="28">
        <v>18.827270168035419</v>
      </c>
      <c r="F496" s="28">
        <v>16.638134657304242</v>
      </c>
      <c r="G496" s="28">
        <v>17.005946151373657</v>
      </c>
      <c r="H496" s="28">
        <v>17.982469369820567</v>
      </c>
      <c r="I496" s="28">
        <v>0</v>
      </c>
      <c r="J496" s="28">
        <v>0</v>
      </c>
      <c r="K496" s="28">
        <v>0</v>
      </c>
      <c r="L496" s="28">
        <v>0</v>
      </c>
      <c r="M496" s="12">
        <v>0</v>
      </c>
    </row>
    <row r="497" spans="1:13" x14ac:dyDescent="0.35">
      <c r="A497" s="10" t="str">
        <f>B279&amp;C463&amp;D497</f>
        <v>DISTRIBUCION VOLUMEN X CRITERIO (kg ó litros)Total Bebidas CalientesCON LA PAREJA</v>
      </c>
      <c r="B497" s="10">
        <v>0</v>
      </c>
      <c r="C497" s="10">
        <v>0</v>
      </c>
      <c r="D497" s="12" t="s">
        <v>145</v>
      </c>
      <c r="E497" s="12">
        <v>14.435135166012378</v>
      </c>
      <c r="F497" s="12">
        <v>13.897362644784133</v>
      </c>
      <c r="G497" s="12">
        <v>14.481570287641018</v>
      </c>
      <c r="H497" s="12">
        <v>15.527919064030488</v>
      </c>
      <c r="I497" s="12">
        <v>0</v>
      </c>
      <c r="J497" s="12">
        <v>0</v>
      </c>
      <c r="K497" s="12">
        <v>0</v>
      </c>
      <c r="L497" s="12">
        <v>0</v>
      </c>
      <c r="M497" s="12">
        <v>0</v>
      </c>
    </row>
    <row r="498" spans="1:13" x14ac:dyDescent="0.35">
      <c r="A498" s="10" t="str">
        <f>B279&amp;C463&amp;D498</f>
        <v>DISTRIBUCION VOLUMEN X CRITERIO (kg ó litros)Total Bebidas CalientesESTABA SOLO/A</v>
      </c>
      <c r="B498" s="10">
        <v>0</v>
      </c>
      <c r="C498" s="10">
        <v>0</v>
      </c>
      <c r="D498" s="27" t="s">
        <v>146</v>
      </c>
      <c r="E498" s="28">
        <v>27.685197624808371</v>
      </c>
      <c r="F498" s="28">
        <v>30.366363643127777</v>
      </c>
      <c r="G498" s="28">
        <v>29.358329789569755</v>
      </c>
      <c r="H498" s="28">
        <v>27.595602410077852</v>
      </c>
      <c r="I498" s="28">
        <v>0</v>
      </c>
      <c r="J498" s="28">
        <v>0</v>
      </c>
      <c r="K498" s="28">
        <v>0</v>
      </c>
      <c r="L498" s="28">
        <v>0</v>
      </c>
      <c r="M498" s="12">
        <v>0</v>
      </c>
    </row>
    <row r="499" spans="1:13" x14ac:dyDescent="0.35">
      <c r="A499" s="10" t="str">
        <f>B279&amp;C463&amp;D499</f>
        <v>DISTRIBUCION VOLUMEN X CRITERIO (kg ó litros)Total Bebidas CalientesOTROS</v>
      </c>
      <c r="B499" s="10">
        <v>0</v>
      </c>
      <c r="C499" s="10">
        <v>0</v>
      </c>
      <c r="D499" s="12" t="s">
        <v>147</v>
      </c>
      <c r="E499" s="12">
        <v>0.77925875602723593</v>
      </c>
      <c r="F499" s="12">
        <v>0.66478708249957086</v>
      </c>
      <c r="G499" s="12">
        <v>0.57978106496031168</v>
      </c>
      <c r="H499" s="12">
        <v>0.45758652713119496</v>
      </c>
      <c r="I499" s="12">
        <v>0</v>
      </c>
      <c r="J499" s="12">
        <v>0</v>
      </c>
      <c r="K499" s="12">
        <v>0</v>
      </c>
      <c r="L499" s="12">
        <v>0</v>
      </c>
      <c r="M499" s="12">
        <v>0</v>
      </c>
    </row>
    <row r="500" spans="1:13" x14ac:dyDescent="0.35">
      <c r="A500" s="10" t="str">
        <f>B279&amp;C463&amp;D500</f>
        <v>DISTRIBUCION VOLUMEN X CRITERIO (kg ó litros)Total Bebidas CalientesESTAR TRABAJANDO</v>
      </c>
      <c r="B500" s="10">
        <v>0</v>
      </c>
      <c r="C500" s="10">
        <v>0</v>
      </c>
      <c r="D500" s="27" t="s">
        <v>148</v>
      </c>
      <c r="E500" s="28">
        <v>25.175792899116207</v>
      </c>
      <c r="F500" s="28">
        <v>27.295220489687477</v>
      </c>
      <c r="G500" s="28">
        <v>27.885025376082321</v>
      </c>
      <c r="H500" s="28">
        <v>25.890907615437609</v>
      </c>
      <c r="I500" s="28">
        <v>0</v>
      </c>
      <c r="J500" s="28">
        <v>0</v>
      </c>
      <c r="K500" s="28">
        <v>0</v>
      </c>
      <c r="L500" s="28">
        <v>0</v>
      </c>
      <c r="M500" s="12">
        <v>0</v>
      </c>
    </row>
    <row r="501" spans="1:13" x14ac:dyDescent="0.35">
      <c r="A501" s="10" t="str">
        <f>B279&amp;C463&amp;D501</f>
        <v>DISTRIBUCION VOLUMEN X CRITERIO (kg ó litros)Total Bebidas CalientesCOMIDA DE NEGOCIOS</v>
      </c>
      <c r="B501" s="10">
        <v>0</v>
      </c>
      <c r="C501" s="10">
        <v>0</v>
      </c>
      <c r="D501" s="12" t="s">
        <v>149</v>
      </c>
      <c r="E501" s="12">
        <v>0.19729706307242867</v>
      </c>
      <c r="F501" s="12">
        <v>0.17317027680756369</v>
      </c>
      <c r="G501" s="12">
        <v>0.17462352225932001</v>
      </c>
      <c r="H501" s="12">
        <v>0.17561002159297751</v>
      </c>
      <c r="I501" s="12">
        <v>0</v>
      </c>
      <c r="J501" s="12">
        <v>0</v>
      </c>
      <c r="K501" s="12">
        <v>0</v>
      </c>
      <c r="L501" s="12">
        <v>0</v>
      </c>
      <c r="M501" s="12">
        <v>0</v>
      </c>
    </row>
    <row r="502" spans="1:13" x14ac:dyDescent="0.35">
      <c r="A502" s="10" t="str">
        <f>B279&amp;C463&amp;D502</f>
        <v>DISTRIBUCION VOLUMEN X CRITERIO (kg ó litros)Total Bebidas CalientesPOR PLACER/RELAX</v>
      </c>
      <c r="B502" s="10">
        <v>0</v>
      </c>
      <c r="C502" s="10">
        <v>0</v>
      </c>
      <c r="D502" s="27" t="s">
        <v>150</v>
      </c>
      <c r="E502" s="28">
        <v>13.883212138113397</v>
      </c>
      <c r="F502" s="28">
        <v>14.355690184533646</v>
      </c>
      <c r="G502" s="28">
        <v>14.186324830601857</v>
      </c>
      <c r="H502" s="28">
        <v>15.580778513864416</v>
      </c>
      <c r="I502" s="28">
        <v>0</v>
      </c>
      <c r="J502" s="28">
        <v>0</v>
      </c>
      <c r="K502" s="28">
        <v>0</v>
      </c>
      <c r="L502" s="28">
        <v>0</v>
      </c>
      <c r="M502" s="12">
        <v>0</v>
      </c>
    </row>
    <row r="503" spans="1:13" x14ac:dyDescent="0.35">
      <c r="A503" s="10" t="str">
        <f>B279&amp;C463&amp;D503</f>
        <v>DISTRIBUCION VOLUMEN X CRITERIO (kg ó litros)Total Bebidas CalientesTENER HAMBRE/SIN PLANIFICAR</v>
      </c>
      <c r="B503" s="10">
        <v>0</v>
      </c>
      <c r="C503" s="10">
        <v>0</v>
      </c>
      <c r="D503" s="12" t="s">
        <v>151</v>
      </c>
      <c r="E503" s="12">
        <v>26.016268885677512</v>
      </c>
      <c r="F503" s="12">
        <v>26.03971186709196</v>
      </c>
      <c r="G503" s="12">
        <v>26.653221585507524</v>
      </c>
      <c r="H503" s="12">
        <v>24.410283681975621</v>
      </c>
      <c r="I503" s="12">
        <v>0</v>
      </c>
      <c r="J503" s="12">
        <v>0</v>
      </c>
      <c r="K503" s="12">
        <v>0</v>
      </c>
      <c r="L503" s="12">
        <v>0</v>
      </c>
      <c r="M503" s="12">
        <v>0</v>
      </c>
    </row>
    <row r="504" spans="1:13" x14ac:dyDescent="0.35">
      <c r="A504" s="10" t="str">
        <f>B279&amp;C463&amp;D504</f>
        <v>DISTRIBUCION VOLUMEN X CRITERIO (kg ó litros)Total Bebidas CalientesESTAR DE COMPRAS</v>
      </c>
      <c r="B504" s="10">
        <v>0</v>
      </c>
      <c r="C504" s="10">
        <v>0</v>
      </c>
      <c r="D504" s="27" t="s">
        <v>152</v>
      </c>
      <c r="E504" s="28">
        <v>3.0369265806153809</v>
      </c>
      <c r="F504" s="28">
        <v>3.2017646959042843</v>
      </c>
      <c r="G504" s="28">
        <v>3.1304347065046771</v>
      </c>
      <c r="H504" s="28">
        <v>2.9246265730585499</v>
      </c>
      <c r="I504" s="28">
        <v>0</v>
      </c>
      <c r="J504" s="28">
        <v>0</v>
      </c>
      <c r="K504" s="28">
        <v>0</v>
      </c>
      <c r="L504" s="28">
        <v>0</v>
      </c>
      <c r="M504" s="12">
        <v>0</v>
      </c>
    </row>
    <row r="505" spans="1:13" x14ac:dyDescent="0.35">
      <c r="A505" s="10" t="str">
        <f>B279&amp;C463&amp;D505</f>
        <v>DISTRIBUCION VOLUMEN X CRITERIO (kg ó litros)Total Bebidas CalientesNO COCINAR EN CASA</v>
      </c>
      <c r="B505" s="10">
        <v>0</v>
      </c>
      <c r="C505" s="10">
        <v>0</v>
      </c>
      <c r="D505" s="12" t="s">
        <v>153</v>
      </c>
      <c r="E505" s="12">
        <v>2.4928793449459254</v>
      </c>
      <c r="F505" s="12">
        <v>2.0937715648859205</v>
      </c>
      <c r="G505" s="12">
        <v>1.9536920091279053</v>
      </c>
      <c r="H505" s="12">
        <v>1.9813285409675818</v>
      </c>
      <c r="I505" s="12">
        <v>0</v>
      </c>
      <c r="J505" s="12">
        <v>0</v>
      </c>
      <c r="K505" s="12">
        <v>0</v>
      </c>
      <c r="L505" s="12">
        <v>0</v>
      </c>
      <c r="M505" s="12">
        <v>0</v>
      </c>
    </row>
    <row r="506" spans="1:13" x14ac:dyDescent="0.35">
      <c r="A506" s="10" t="str">
        <f>B279&amp;C463&amp;D506</f>
        <v>DISTRIBUCION VOLUMEN X CRITERIO (kg ó litros)Total Bebidas CalientesCELEBRACION/FIESTA/SALIR TOMAR</v>
      </c>
      <c r="B506" s="10">
        <v>0</v>
      </c>
      <c r="C506" s="10">
        <v>0</v>
      </c>
      <c r="D506" s="27" t="s">
        <v>154</v>
      </c>
      <c r="E506" s="28">
        <v>20.04602796836442</v>
      </c>
      <c r="F506" s="28">
        <v>19.640094597281333</v>
      </c>
      <c r="G506" s="28">
        <v>19.186876959678852</v>
      </c>
      <c r="H506" s="28">
        <v>21.857333225647569</v>
      </c>
      <c r="I506" s="28">
        <v>0</v>
      </c>
      <c r="J506" s="28">
        <v>0</v>
      </c>
      <c r="K506" s="28">
        <v>0</v>
      </c>
      <c r="L506" s="28">
        <v>0</v>
      </c>
      <c r="M506" s="12">
        <v>0</v>
      </c>
    </row>
    <row r="507" spans="1:13" x14ac:dyDescent="0.35">
      <c r="A507" s="10" t="str">
        <f>B279&amp;C463&amp;D507</f>
        <v>DISTRIBUCION VOLUMEN X CRITERIO (kg ó litros)Total Bebidas CalientesVIENDO DEPORTES</v>
      </c>
      <c r="B507" s="10">
        <v>0</v>
      </c>
      <c r="C507" s="10">
        <v>0</v>
      </c>
      <c r="D507" s="12" t="s">
        <v>155</v>
      </c>
      <c r="E507" s="12">
        <v>0.5471715285136014</v>
      </c>
      <c r="F507" s="12">
        <v>0.44666835886566375</v>
      </c>
      <c r="G507" s="12">
        <v>0.28130398479374158</v>
      </c>
      <c r="H507" s="12">
        <v>0.44035361381823168</v>
      </c>
      <c r="I507" s="12">
        <v>0</v>
      </c>
      <c r="J507" s="12">
        <v>0</v>
      </c>
      <c r="K507" s="12">
        <v>0</v>
      </c>
      <c r="L507" s="12">
        <v>0</v>
      </c>
      <c r="M507" s="12">
        <v>0</v>
      </c>
    </row>
    <row r="508" spans="1:13" x14ac:dyDescent="0.35">
      <c r="A508" s="10" t="str">
        <f>B279&amp;C463&amp;D508</f>
        <v>DISTRIBUCION VOLUMEN X CRITERIO (kg ó litros)Total Bebidas CalientesOTROS MOTIVOS</v>
      </c>
      <c r="B508" s="10">
        <v>0</v>
      </c>
      <c r="C508" s="10">
        <v>0</v>
      </c>
      <c r="D508" s="27" t="s">
        <v>156</v>
      </c>
      <c r="E508" s="28">
        <v>8.6044114231966944</v>
      </c>
      <c r="F508" s="28">
        <v>6.7539320799029054</v>
      </c>
      <c r="G508" s="28">
        <v>6.5485071452143844</v>
      </c>
      <c r="H508" s="28">
        <v>6.7387679478899756</v>
      </c>
      <c r="I508" s="28">
        <v>0</v>
      </c>
      <c r="J508" s="28">
        <v>0</v>
      </c>
      <c r="K508" s="28">
        <v>0</v>
      </c>
      <c r="L508" s="28">
        <v>0</v>
      </c>
      <c r="M508" s="12">
        <v>0</v>
      </c>
    </row>
    <row r="509" spans="1:13" x14ac:dyDescent="0.35">
      <c r="A509" s="10" t="str">
        <f>B279&amp;C509&amp;D509</f>
        <v>DISTRIBUCION VOLUMEN X CRITERIO (kg ó litros)Total AperitivosT.ESPAÑA</v>
      </c>
      <c r="B509" s="10">
        <v>0</v>
      </c>
      <c r="C509" s="10" t="s">
        <v>161</v>
      </c>
      <c r="D509" s="12" t="s">
        <v>36</v>
      </c>
      <c r="E509" s="12">
        <v>100</v>
      </c>
      <c r="F509" s="12">
        <v>100</v>
      </c>
      <c r="G509" s="12">
        <v>100</v>
      </c>
      <c r="H509" s="12">
        <v>100</v>
      </c>
      <c r="I509" s="12">
        <v>0</v>
      </c>
      <c r="J509" s="12">
        <v>0</v>
      </c>
      <c r="K509" s="12">
        <v>0</v>
      </c>
      <c r="L509" s="12">
        <v>0</v>
      </c>
      <c r="M509" s="12">
        <v>0</v>
      </c>
    </row>
    <row r="510" spans="1:13" x14ac:dyDescent="0.35">
      <c r="A510" s="10" t="str">
        <f>B279&amp;C509&amp;D510</f>
        <v>DISTRIBUCION VOLUMEN X CRITERIO (kg ó litros)Total AperitivosHiper+Super+Discount+G.A</v>
      </c>
      <c r="B510" s="10">
        <v>0</v>
      </c>
      <c r="C510" s="10">
        <v>0</v>
      </c>
      <c r="D510" s="27" t="s">
        <v>23</v>
      </c>
      <c r="E510" s="28">
        <v>47.907587363544302</v>
      </c>
      <c r="F510" s="28">
        <v>52.143387157217425</v>
      </c>
      <c r="G510" s="28">
        <v>49.475961559864921</v>
      </c>
      <c r="H510" s="28">
        <v>47.553049420746497</v>
      </c>
      <c r="I510" s="28">
        <v>0</v>
      </c>
      <c r="J510" s="28">
        <v>0</v>
      </c>
      <c r="K510" s="28">
        <v>0</v>
      </c>
      <c r="L510" s="28">
        <v>0</v>
      </c>
      <c r="M510" s="12">
        <v>0</v>
      </c>
    </row>
    <row r="511" spans="1:13" x14ac:dyDescent="0.35">
      <c r="A511" s="10" t="str">
        <f>B279&amp;C509&amp;D511</f>
        <v>DISTRIBUCION VOLUMEN X CRITERIO (kg ó litros)Total AperitivosRestaurantes</v>
      </c>
      <c r="B511" s="10">
        <v>0</v>
      </c>
      <c r="C511" s="10">
        <v>0</v>
      </c>
      <c r="D511" s="12" t="s">
        <v>24</v>
      </c>
      <c r="E511" s="12">
        <v>1.4837553075261034</v>
      </c>
      <c r="F511" s="12">
        <v>0.5736294831594041</v>
      </c>
      <c r="G511" s="12">
        <v>1.5319912223647121</v>
      </c>
      <c r="H511" s="12">
        <v>1.8473051198692629</v>
      </c>
      <c r="I511" s="12">
        <v>0</v>
      </c>
      <c r="J511" s="12">
        <v>0</v>
      </c>
      <c r="K511" s="12">
        <v>0</v>
      </c>
      <c r="L511" s="12">
        <v>0</v>
      </c>
      <c r="M511" s="12">
        <v>0</v>
      </c>
    </row>
    <row r="512" spans="1:13" x14ac:dyDescent="0.35">
      <c r="A512" s="10" t="str">
        <f>B279&amp;C509&amp;D512</f>
        <v>DISTRIBUCION VOLUMEN X CRITERIO (kg ó litros)Total AperitivosRestaurantes Fast Food</v>
      </c>
      <c r="B512" s="10">
        <v>0</v>
      </c>
      <c r="C512" s="10">
        <v>0</v>
      </c>
      <c r="D512" s="27" t="s">
        <v>25</v>
      </c>
      <c r="E512" s="28">
        <v>1.6026699190439024</v>
      </c>
      <c r="F512" s="28">
        <v>2.0350576787052566</v>
      </c>
      <c r="G512" s="28">
        <v>1.7787525120563672</v>
      </c>
      <c r="H512" s="28">
        <v>1.8653235934357897</v>
      </c>
      <c r="I512" s="28">
        <v>0</v>
      </c>
      <c r="J512" s="28">
        <v>0</v>
      </c>
      <c r="K512" s="28">
        <v>0</v>
      </c>
      <c r="L512" s="28">
        <v>0</v>
      </c>
      <c r="M512" s="12">
        <v>0</v>
      </c>
    </row>
    <row r="513" spans="1:13" x14ac:dyDescent="0.35">
      <c r="A513" s="10" t="str">
        <f>B279&amp;C509&amp;D513</f>
        <v>DISTRIBUCION VOLUMEN X CRITERIO (kg ó litros)Total AperitivosBares/Cafeterias/Cervecerias</v>
      </c>
      <c r="B513" s="10">
        <v>0</v>
      </c>
      <c r="C513" s="10">
        <v>0</v>
      </c>
      <c r="D513" s="12" t="s">
        <v>26</v>
      </c>
      <c r="E513" s="12">
        <v>8.8634325781733114</v>
      </c>
      <c r="F513" s="12">
        <v>6.3512855228126162</v>
      </c>
      <c r="G513" s="12">
        <v>6.5120045107606623</v>
      </c>
      <c r="H513" s="12">
        <v>7.4963624422850552</v>
      </c>
      <c r="I513" s="12">
        <v>0</v>
      </c>
      <c r="J513" s="12">
        <v>0</v>
      </c>
      <c r="K513" s="12">
        <v>0</v>
      </c>
      <c r="L513" s="12">
        <v>0</v>
      </c>
      <c r="M513" s="12">
        <v>0</v>
      </c>
    </row>
    <row r="514" spans="1:13" x14ac:dyDescent="0.35">
      <c r="A514" s="10" t="str">
        <f>B279&amp;C509&amp;D514</f>
        <v>DISTRIBUCION VOLUMEN X CRITERIO (kg ó litros)Total AperitivosPanaderias/Pastelerias</v>
      </c>
      <c r="B514" s="10">
        <v>0</v>
      </c>
      <c r="C514" s="10">
        <v>0</v>
      </c>
      <c r="D514" s="27" t="s">
        <v>27</v>
      </c>
      <c r="E514" s="28">
        <v>2.4752321033491014</v>
      </c>
      <c r="F514" s="28">
        <v>2.4322660755616079</v>
      </c>
      <c r="G514" s="28">
        <v>1.91682210387195</v>
      </c>
      <c r="H514" s="28">
        <v>1.5873176815236261</v>
      </c>
      <c r="I514" s="28">
        <v>0</v>
      </c>
      <c r="J514" s="28">
        <v>0</v>
      </c>
      <c r="K514" s="28">
        <v>0</v>
      </c>
      <c r="L514" s="28">
        <v>0</v>
      </c>
      <c r="M514" s="12">
        <v>0</v>
      </c>
    </row>
    <row r="515" spans="1:13" x14ac:dyDescent="0.35">
      <c r="A515" s="10" t="str">
        <f>B279&amp;C509&amp;D515</f>
        <v>DISTRIBUCION VOLUMEN X CRITERIO (kg ó litros)Total AperitivosTda.Alimentacion/Delicatesen</v>
      </c>
      <c r="B515" s="10">
        <v>0</v>
      </c>
      <c r="C515" s="10">
        <v>0</v>
      </c>
      <c r="D515" s="12" t="s">
        <v>122</v>
      </c>
      <c r="E515" s="12">
        <v>6.4247451967175735</v>
      </c>
      <c r="F515" s="12">
        <v>8.2592881994263898</v>
      </c>
      <c r="G515" s="12">
        <v>8.1995570061559047</v>
      </c>
      <c r="H515" s="12">
        <v>7.9482684127301253</v>
      </c>
      <c r="I515" s="12">
        <v>0</v>
      </c>
      <c r="J515" s="12">
        <v>0</v>
      </c>
      <c r="K515" s="12">
        <v>0</v>
      </c>
      <c r="L515" s="12">
        <v>0</v>
      </c>
      <c r="M515" s="12">
        <v>0</v>
      </c>
    </row>
    <row r="516" spans="1:13" x14ac:dyDescent="0.35">
      <c r="A516" s="10" t="str">
        <f>B279&amp;C509&amp;D516</f>
        <v>DISTRIBUCION VOLUMEN X CRITERIO (kg ó litros)Total AperitivosCanal Conveniencia/24h</v>
      </c>
      <c r="B516" s="10">
        <v>0</v>
      </c>
      <c r="C516" s="10">
        <v>0</v>
      </c>
      <c r="D516" s="27" t="s">
        <v>123</v>
      </c>
      <c r="E516" s="28">
        <v>17.552166109262778</v>
      </c>
      <c r="F516" s="28">
        <v>17.606165303287845</v>
      </c>
      <c r="G516" s="28">
        <v>18.567546308334865</v>
      </c>
      <c r="H516" s="28">
        <v>18.830257924006265</v>
      </c>
      <c r="I516" s="28">
        <v>0</v>
      </c>
      <c r="J516" s="28">
        <v>0</v>
      </c>
      <c r="K516" s="28">
        <v>0</v>
      </c>
      <c r="L516" s="28">
        <v>0</v>
      </c>
      <c r="M516" s="12">
        <v>0</v>
      </c>
    </row>
    <row r="517" spans="1:13" x14ac:dyDescent="0.35">
      <c r="A517" s="10" t="str">
        <f>B279&amp;C509&amp;D517</f>
        <v>DISTRIBUCION VOLUMEN X CRITERIO (kg ó litros)Total AperitivosHoteles</v>
      </c>
      <c r="B517" s="10">
        <v>0</v>
      </c>
      <c r="C517" s="10">
        <v>0</v>
      </c>
      <c r="D517" s="12" t="s">
        <v>29</v>
      </c>
      <c r="E517" s="12">
        <v>0.1411163846127117</v>
      </c>
      <c r="F517" s="12">
        <v>0.1089172057035897</v>
      </c>
      <c r="G517" s="12">
        <v>5.3038758313397764E-2</v>
      </c>
      <c r="H517" s="12">
        <v>0.11336705617659132</v>
      </c>
      <c r="I517" s="12">
        <v>0</v>
      </c>
      <c r="J517" s="12">
        <v>0</v>
      </c>
      <c r="K517" s="12">
        <v>0</v>
      </c>
      <c r="L517" s="12">
        <v>0</v>
      </c>
      <c r="M517" s="12">
        <v>0</v>
      </c>
    </row>
    <row r="518" spans="1:13" x14ac:dyDescent="0.35">
      <c r="A518" s="10" t="str">
        <f>B279&amp;C509&amp;D518</f>
        <v>DISTRIBUCION VOLUMEN X CRITERIO (kg ó litros)Total AperitivosEstaciones de servicio</v>
      </c>
      <c r="B518" s="10">
        <v>0</v>
      </c>
      <c r="C518" s="10">
        <v>0</v>
      </c>
      <c r="D518" s="27" t="s">
        <v>30</v>
      </c>
      <c r="E518" s="28">
        <v>3.4956612224199648</v>
      </c>
      <c r="F518" s="28">
        <v>3.1416532704133493</v>
      </c>
      <c r="G518" s="28">
        <v>3.1816356001535437</v>
      </c>
      <c r="H518" s="28">
        <v>2.919486408251811</v>
      </c>
      <c r="I518" s="28">
        <v>0</v>
      </c>
      <c r="J518" s="28">
        <v>0</v>
      </c>
      <c r="K518" s="28">
        <v>0</v>
      </c>
      <c r="L518" s="28">
        <v>0</v>
      </c>
      <c r="M518" s="12">
        <v>0</v>
      </c>
    </row>
    <row r="519" spans="1:13" x14ac:dyDescent="0.35">
      <c r="A519" s="10" t="str">
        <f>B279&amp;C509&amp;D519</f>
        <v>DISTRIBUCION VOLUMEN X CRITERIO (kg ó litros)Total AperitivosMaquinas dispensadoras</v>
      </c>
      <c r="B519" s="10">
        <v>0</v>
      </c>
      <c r="C519" s="10">
        <v>0</v>
      </c>
      <c r="D519" s="12" t="s">
        <v>31</v>
      </c>
      <c r="E519" s="12">
        <v>2.5062871957057471</v>
      </c>
      <c r="F519" s="12">
        <v>2.1569580343204295</v>
      </c>
      <c r="G519" s="12">
        <v>2.6007596384970895</v>
      </c>
      <c r="H519" s="12">
        <v>2.7068052346145857</v>
      </c>
      <c r="I519" s="12">
        <v>0</v>
      </c>
      <c r="J519" s="12">
        <v>0</v>
      </c>
      <c r="K519" s="12">
        <v>0</v>
      </c>
      <c r="L519" s="12">
        <v>0</v>
      </c>
      <c r="M519" s="12">
        <v>0</v>
      </c>
    </row>
    <row r="520" spans="1:13" x14ac:dyDescent="0.35">
      <c r="A520" s="10" t="str">
        <f>B279&amp;C509&amp;D520</f>
        <v>DISTRIBUCION VOLUMEN X CRITERIO (kg ó litros)Total AperitivosServicio en la empresa</v>
      </c>
      <c r="B520" s="10">
        <v>0</v>
      </c>
      <c r="C520" s="10">
        <v>0</v>
      </c>
      <c r="D520" s="27" t="s">
        <v>32</v>
      </c>
      <c r="E520" s="28">
        <v>1.119527076352588</v>
      </c>
      <c r="F520" s="28">
        <v>0.48913436449637232</v>
      </c>
      <c r="G520" s="28">
        <v>0.50956658256352316</v>
      </c>
      <c r="H520" s="28">
        <v>0.89704794901583029</v>
      </c>
      <c r="I520" s="28">
        <v>0</v>
      </c>
      <c r="J520" s="28">
        <v>0</v>
      </c>
      <c r="K520" s="28">
        <v>0</v>
      </c>
      <c r="L520" s="28">
        <v>0</v>
      </c>
      <c r="M520" s="12">
        <v>0</v>
      </c>
    </row>
    <row r="521" spans="1:13" x14ac:dyDescent="0.35">
      <c r="A521" s="10" t="str">
        <f>B279&amp;C509&amp;D521</f>
        <v>DISTRIBUCION VOLUMEN X CRITERIO (kg ó litros)Total AperitivosResto de canales</v>
      </c>
      <c r="B521" s="10">
        <v>0</v>
      </c>
      <c r="C521" s="10">
        <v>0</v>
      </c>
      <c r="D521" s="12" t="s">
        <v>33</v>
      </c>
      <c r="E521" s="12">
        <v>6.4278167144238907</v>
      </c>
      <c r="F521" s="12">
        <v>4.702258799755481</v>
      </c>
      <c r="G521" s="12">
        <v>5.6723670947246472</v>
      </c>
      <c r="H521" s="12">
        <v>6.2354089857419313</v>
      </c>
      <c r="I521" s="12">
        <v>0</v>
      </c>
      <c r="J521" s="12">
        <v>0</v>
      </c>
      <c r="K521" s="12">
        <v>0</v>
      </c>
      <c r="L521" s="12">
        <v>0</v>
      </c>
      <c r="M521" s="12">
        <v>0</v>
      </c>
    </row>
    <row r="522" spans="1:13" x14ac:dyDescent="0.35">
      <c r="A522" s="10" t="str">
        <f>B279&amp;C509&amp;D522</f>
        <v>DISTRIBUCION VOLUMEN X CRITERIO (kg ó litros)Total AperitivosEN LA CALLE</v>
      </c>
      <c r="B522" s="10">
        <v>0</v>
      </c>
      <c r="C522" s="10">
        <v>0</v>
      </c>
      <c r="D522" s="27" t="s">
        <v>124</v>
      </c>
      <c r="E522" s="28">
        <v>32.490293354849214</v>
      </c>
      <c r="F522" s="28">
        <v>29.884611086233111</v>
      </c>
      <c r="G522" s="28">
        <v>37.757180385999156</v>
      </c>
      <c r="H522" s="28">
        <v>38.311617316262684</v>
      </c>
      <c r="I522" s="28">
        <v>0</v>
      </c>
      <c r="J522" s="28">
        <v>0</v>
      </c>
      <c r="K522" s="28">
        <v>0</v>
      </c>
      <c r="L522" s="28">
        <v>0</v>
      </c>
      <c r="M522" s="12">
        <v>0</v>
      </c>
    </row>
    <row r="523" spans="1:13" x14ac:dyDescent="0.35">
      <c r="A523" s="10" t="str">
        <f>B279&amp;C509&amp;D523</f>
        <v>DISTRIBUCION VOLUMEN X CRITERIO (kg ó litros)Total AperitivosEN CASA DE OTROS</v>
      </c>
      <c r="B523" s="10">
        <v>0</v>
      </c>
      <c r="C523" s="10">
        <v>0</v>
      </c>
      <c r="D523" s="12" t="s">
        <v>125</v>
      </c>
      <c r="E523" s="12">
        <v>13.543507564269241</v>
      </c>
      <c r="F523" s="12">
        <v>21.817877809451993</v>
      </c>
      <c r="G523" s="12">
        <v>23.625990027252094</v>
      </c>
      <c r="H523" s="12">
        <v>19.368736645203384</v>
      </c>
      <c r="I523" s="12">
        <v>0</v>
      </c>
      <c r="J523" s="12">
        <v>0</v>
      </c>
      <c r="K523" s="12">
        <v>0</v>
      </c>
      <c r="L523" s="12">
        <v>0</v>
      </c>
      <c r="M523" s="12">
        <v>0</v>
      </c>
    </row>
    <row r="524" spans="1:13" x14ac:dyDescent="0.35">
      <c r="A524" s="10" t="str">
        <f>B279&amp;C509&amp;D524</f>
        <v>DISTRIBUCION VOLUMEN X CRITERIO (kg ó litros)Total AperitivosEN EL ESTABLECIMIENTO</v>
      </c>
      <c r="B524" s="10">
        <v>0</v>
      </c>
      <c r="C524" s="10">
        <v>0</v>
      </c>
      <c r="D524" s="27" t="s">
        <v>126</v>
      </c>
      <c r="E524" s="28">
        <v>16.786806477666669</v>
      </c>
      <c r="F524" s="28">
        <v>13.163789287325949</v>
      </c>
      <c r="G524" s="28">
        <v>12.035127348835143</v>
      </c>
      <c r="H524" s="28">
        <v>14.424826842275257</v>
      </c>
      <c r="I524" s="28">
        <v>0</v>
      </c>
      <c r="J524" s="28">
        <v>0</v>
      </c>
      <c r="K524" s="28">
        <v>0</v>
      </c>
      <c r="L524" s="28">
        <v>0</v>
      </c>
      <c r="M524" s="12">
        <v>0</v>
      </c>
    </row>
    <row r="525" spans="1:13" x14ac:dyDescent="0.35">
      <c r="A525" s="10" t="str">
        <f>B279&amp;C509&amp;D525</f>
        <v>DISTRIBUCION VOLUMEN X CRITERIO (kg ó litros)Total AperitivosEN EL TRABAJO</v>
      </c>
      <c r="B525" s="10">
        <v>0</v>
      </c>
      <c r="C525" s="10">
        <v>0</v>
      </c>
      <c r="D525" s="12" t="s">
        <v>127</v>
      </c>
      <c r="E525" s="12">
        <v>8.0351650987702321</v>
      </c>
      <c r="F525" s="12">
        <v>9.1559375850949518</v>
      </c>
      <c r="G525" s="12">
        <v>8.545005382839415</v>
      </c>
      <c r="H525" s="12">
        <v>9.5240430129134754</v>
      </c>
      <c r="I525" s="12">
        <v>0</v>
      </c>
      <c r="J525" s="12">
        <v>0</v>
      </c>
      <c r="K525" s="12">
        <v>0</v>
      </c>
      <c r="L525" s="12">
        <v>0</v>
      </c>
      <c r="M525" s="12">
        <v>0</v>
      </c>
    </row>
    <row r="526" spans="1:13" x14ac:dyDescent="0.35">
      <c r="A526" s="10" t="str">
        <f>B279&amp;C509&amp;D526</f>
        <v>DISTRIBUCION VOLUMEN X CRITERIO (kg ó litros)Total AperitivosEN COLEGIO/INSTITUTO/UNIV.</v>
      </c>
      <c r="B526" s="10">
        <v>0</v>
      </c>
      <c r="C526" s="10">
        <v>0</v>
      </c>
      <c r="D526" s="27" t="s">
        <v>128</v>
      </c>
      <c r="E526" s="28">
        <v>1.5519942055952016</v>
      </c>
      <c r="F526" s="28">
        <v>0.53973664236683272</v>
      </c>
      <c r="G526" s="28">
        <v>0.95897122602772666</v>
      </c>
      <c r="H526" s="28">
        <v>1.4244576198283354</v>
      </c>
      <c r="I526" s="28">
        <v>0</v>
      </c>
      <c r="J526" s="28">
        <v>0</v>
      </c>
      <c r="K526" s="28">
        <v>0</v>
      </c>
      <c r="L526" s="28">
        <v>0</v>
      </c>
      <c r="M526" s="12">
        <v>0</v>
      </c>
    </row>
    <row r="527" spans="1:13" x14ac:dyDescent="0.35">
      <c r="A527" s="10" t="str">
        <f>B279&amp;C509&amp;D527</f>
        <v>DISTRIBUCION VOLUMEN X CRITERIO (kg ó litros)Total AperitivosEN MI CASA</v>
      </c>
      <c r="B527" s="10">
        <v>0</v>
      </c>
      <c r="C527" s="10">
        <v>0</v>
      </c>
      <c r="D527" s="12" t="s">
        <v>129</v>
      </c>
      <c r="E527" s="12">
        <v>12.587311706590091</v>
      </c>
      <c r="F527" s="12">
        <v>11.201278514017131</v>
      </c>
      <c r="G527" s="12">
        <v>7.4510432041107242</v>
      </c>
      <c r="H527" s="12">
        <v>5.5618944688090508</v>
      </c>
      <c r="I527" s="12">
        <v>0</v>
      </c>
      <c r="J527" s="12">
        <v>0</v>
      </c>
      <c r="K527" s="12">
        <v>0</v>
      </c>
      <c r="L527" s="12">
        <v>0</v>
      </c>
      <c r="M527" s="12">
        <v>0</v>
      </c>
    </row>
    <row r="528" spans="1:13" x14ac:dyDescent="0.35">
      <c r="A528" s="10" t="str">
        <f>B279&amp;C509&amp;D528</f>
        <v>DISTRIBUCION VOLUMEN X CRITERIO (kg ó litros)Total AperitivosEN M.TRANSP.(AVION,TREN,AUTOC,E</v>
      </c>
      <c r="B528" s="10">
        <v>0</v>
      </c>
      <c r="C528" s="10">
        <v>0</v>
      </c>
      <c r="D528" s="27" t="s">
        <v>130</v>
      </c>
      <c r="E528" s="28">
        <v>2.3499135042756589</v>
      </c>
      <c r="F528" s="28">
        <v>1.4254598932727083</v>
      </c>
      <c r="G528" s="28">
        <v>2.0888506649802814</v>
      </c>
      <c r="H528" s="28">
        <v>1.1937799492334384</v>
      </c>
      <c r="I528" s="28">
        <v>0</v>
      </c>
      <c r="J528" s="28">
        <v>0</v>
      </c>
      <c r="K528" s="28">
        <v>0</v>
      </c>
      <c r="L528" s="28">
        <v>0</v>
      </c>
      <c r="M528" s="12">
        <v>0</v>
      </c>
    </row>
    <row r="529" spans="1:13" x14ac:dyDescent="0.35">
      <c r="A529" s="10" t="str">
        <f>B279&amp;C509&amp;D529</f>
        <v>DISTRIBUCION VOLUMEN X CRITERIO (kg ó litros)Total AperitivosEN OTRO LUGAR</v>
      </c>
      <c r="B529" s="10">
        <v>0</v>
      </c>
      <c r="C529" s="10">
        <v>0</v>
      </c>
      <c r="D529" s="12" t="s">
        <v>131</v>
      </c>
      <c r="E529" s="12">
        <v>12.655007824213158</v>
      </c>
      <c r="F529" s="12">
        <v>12.811313364262048</v>
      </c>
      <c r="G529" s="12">
        <v>7.5378354339988656</v>
      </c>
      <c r="H529" s="12">
        <v>10.19064358133345</v>
      </c>
      <c r="I529" s="12">
        <v>0</v>
      </c>
      <c r="J529" s="12">
        <v>0</v>
      </c>
      <c r="K529" s="12">
        <v>0</v>
      </c>
      <c r="L529" s="12">
        <v>0</v>
      </c>
      <c r="M529" s="12">
        <v>0</v>
      </c>
    </row>
    <row r="530" spans="1:13" x14ac:dyDescent="0.35">
      <c r="A530" s="10" t="str">
        <f>B279&amp;C509&amp;D530</f>
        <v>DISTRIBUCION VOLUMEN X CRITERIO (kg ó litros)Total AperitivosDESAYUNO</v>
      </c>
      <c r="B530" s="10">
        <v>0</v>
      </c>
      <c r="C530" s="10">
        <v>0</v>
      </c>
      <c r="D530" s="27" t="s">
        <v>132</v>
      </c>
      <c r="E530" s="28">
        <v>4.0956636536903286</v>
      </c>
      <c r="F530" s="28">
        <v>4.3520294956084795</v>
      </c>
      <c r="G530" s="28">
        <v>3.1803561711317143</v>
      </c>
      <c r="H530" s="28">
        <v>4.5041248660241786</v>
      </c>
      <c r="I530" s="28">
        <v>0</v>
      </c>
      <c r="J530" s="28">
        <v>0</v>
      </c>
      <c r="K530" s="28">
        <v>0</v>
      </c>
      <c r="L530" s="28">
        <v>0</v>
      </c>
      <c r="M530" s="12">
        <v>0</v>
      </c>
    </row>
    <row r="531" spans="1:13" x14ac:dyDescent="0.35">
      <c r="A531" s="10" t="str">
        <f>B279&amp;C509&amp;D531</f>
        <v>DISTRIBUCION VOLUMEN X CRITERIO (kg ó litros)Total AperitivosAPERITIVO/ANTES DE COMER</v>
      </c>
      <c r="B531" s="10">
        <v>0</v>
      </c>
      <c r="C531" s="10">
        <v>0</v>
      </c>
      <c r="D531" s="12" t="s">
        <v>133</v>
      </c>
      <c r="E531" s="12">
        <v>19.824007616170562</v>
      </c>
      <c r="F531" s="12">
        <v>20.521903909721544</v>
      </c>
      <c r="G531" s="12">
        <v>19.482998985028171</v>
      </c>
      <c r="H531" s="12">
        <v>20.69487818388917</v>
      </c>
      <c r="I531" s="12">
        <v>0</v>
      </c>
      <c r="J531" s="12">
        <v>0</v>
      </c>
      <c r="K531" s="12">
        <v>0</v>
      </c>
      <c r="L531" s="12">
        <v>0</v>
      </c>
      <c r="M531" s="12">
        <v>0</v>
      </c>
    </row>
    <row r="532" spans="1:13" x14ac:dyDescent="0.35">
      <c r="A532" s="10" t="str">
        <f>B279&amp;C509&amp;D532</f>
        <v>DISTRIBUCION VOLUMEN X CRITERIO (kg ó litros)Total AperitivosCOMIDA</v>
      </c>
      <c r="B532" s="10">
        <v>0</v>
      </c>
      <c r="C532" s="10">
        <v>0</v>
      </c>
      <c r="D532" s="27" t="s">
        <v>134</v>
      </c>
      <c r="E532" s="28">
        <v>7.6607007422984914</v>
      </c>
      <c r="F532" s="28">
        <v>9.6947020823477885</v>
      </c>
      <c r="G532" s="28">
        <v>9.9783408837568857</v>
      </c>
      <c r="H532" s="28">
        <v>11.353574902664255</v>
      </c>
      <c r="I532" s="28">
        <v>0</v>
      </c>
      <c r="J532" s="28">
        <v>0</v>
      </c>
      <c r="K532" s="28">
        <v>0</v>
      </c>
      <c r="L532" s="28">
        <v>0</v>
      </c>
      <c r="M532" s="12">
        <v>0</v>
      </c>
    </row>
    <row r="533" spans="1:13" x14ac:dyDescent="0.35">
      <c r="A533" s="10" t="str">
        <f>B279&amp;C509&amp;D533</f>
        <v>DISTRIBUCION VOLUMEN X CRITERIO (kg ó litros)Total AperitivosTARDE/MERIENDA</v>
      </c>
      <c r="B533" s="10">
        <v>0</v>
      </c>
      <c r="C533" s="10">
        <v>0</v>
      </c>
      <c r="D533" s="12" t="s">
        <v>135</v>
      </c>
      <c r="E533" s="12">
        <v>35.258417157735103</v>
      </c>
      <c r="F533" s="12">
        <v>30.342255239312848</v>
      </c>
      <c r="G533" s="12">
        <v>32.94535290873354</v>
      </c>
      <c r="H533" s="12">
        <v>31.556724107827332</v>
      </c>
      <c r="I533" s="12">
        <v>0</v>
      </c>
      <c r="J533" s="12">
        <v>0</v>
      </c>
      <c r="K533" s="12">
        <v>0</v>
      </c>
      <c r="L533" s="12">
        <v>0</v>
      </c>
      <c r="M533" s="12">
        <v>0</v>
      </c>
    </row>
    <row r="534" spans="1:13" x14ac:dyDescent="0.35">
      <c r="A534" s="10" t="str">
        <f>B279&amp;C509&amp;D534</f>
        <v>DISTRIBUCION VOLUMEN X CRITERIO (kg ó litros)Total AperitivosANTES DE CENAR</v>
      </c>
      <c r="B534" s="10">
        <v>0</v>
      </c>
      <c r="C534" s="10">
        <v>0</v>
      </c>
      <c r="D534" s="27" t="s">
        <v>136</v>
      </c>
      <c r="E534" s="28">
        <v>7.3096412361057306</v>
      </c>
      <c r="F534" s="28">
        <v>6.6950191445933491</v>
      </c>
      <c r="G534" s="28">
        <v>8.1340992066316176</v>
      </c>
      <c r="H534" s="28">
        <v>7.1126061392137725</v>
      </c>
      <c r="I534" s="28">
        <v>0</v>
      </c>
      <c r="J534" s="28">
        <v>0</v>
      </c>
      <c r="K534" s="28">
        <v>0</v>
      </c>
      <c r="L534" s="28">
        <v>0</v>
      </c>
      <c r="M534" s="12">
        <v>0</v>
      </c>
    </row>
    <row r="535" spans="1:13" x14ac:dyDescent="0.35">
      <c r="A535" s="10" t="str">
        <f>B279&amp;C509&amp;D535</f>
        <v>DISTRIBUCION VOLUMEN X CRITERIO (kg ó litros)Total AperitivosCENA</v>
      </c>
      <c r="B535" s="10">
        <v>0</v>
      </c>
      <c r="C535" s="10">
        <v>0</v>
      </c>
      <c r="D535" s="12" t="s">
        <v>137</v>
      </c>
      <c r="E535" s="12">
        <v>5.4510645618455227</v>
      </c>
      <c r="F535" s="12">
        <v>4.7360043764003397</v>
      </c>
      <c r="G535" s="12">
        <v>6.0342952013785611</v>
      </c>
      <c r="H535" s="12">
        <v>4.4433041092999241</v>
      </c>
      <c r="I535" s="12">
        <v>0</v>
      </c>
      <c r="J535" s="12">
        <v>0</v>
      </c>
      <c r="K535" s="12">
        <v>0</v>
      </c>
      <c r="L535" s="12">
        <v>0</v>
      </c>
      <c r="M535" s="12">
        <v>0</v>
      </c>
    </row>
    <row r="536" spans="1:13" x14ac:dyDescent="0.35">
      <c r="A536" s="10" t="str">
        <f>B279&amp;C509&amp;D536</f>
        <v>DISTRIBUCION VOLUMEN X CRITERIO (kg ó litros)Total AperitivosDESPUES DE LA CENA</v>
      </c>
      <c r="B536" s="10">
        <v>0</v>
      </c>
      <c r="C536" s="10">
        <v>0</v>
      </c>
      <c r="D536" s="27" t="s">
        <v>138</v>
      </c>
      <c r="E536" s="28">
        <v>3.1873077492017647</v>
      </c>
      <c r="F536" s="28">
        <v>2.7740636549198836</v>
      </c>
      <c r="G536" s="28">
        <v>3.1209292822649082</v>
      </c>
      <c r="H536" s="28">
        <v>2.5230616478273116</v>
      </c>
      <c r="I536" s="28">
        <v>0</v>
      </c>
      <c r="J536" s="28">
        <v>0</v>
      </c>
      <c r="K536" s="28">
        <v>0</v>
      </c>
      <c r="L536" s="28">
        <v>0</v>
      </c>
      <c r="M536" s="12">
        <v>0</v>
      </c>
    </row>
    <row r="537" spans="1:13" x14ac:dyDescent="0.35">
      <c r="A537" s="10" t="str">
        <f>B279&amp;C509&amp;D537</f>
        <v>DISTRIBUCION VOLUMEN X CRITERIO (kg ó litros)Total AperitivosDURANTE EL DIA</v>
      </c>
      <c r="B537" s="10">
        <v>0</v>
      </c>
      <c r="C537" s="10">
        <v>0</v>
      </c>
      <c r="D537" s="12" t="s">
        <v>139</v>
      </c>
      <c r="E537" s="12">
        <v>17.213194426067364</v>
      </c>
      <c r="F537" s="12">
        <v>20.884024665271756</v>
      </c>
      <c r="G537" s="12">
        <v>17.123630151445472</v>
      </c>
      <c r="H537" s="12">
        <v>17.811728261486206</v>
      </c>
      <c r="I537" s="12">
        <v>0</v>
      </c>
      <c r="J537" s="12">
        <v>0</v>
      </c>
      <c r="K537" s="12">
        <v>0</v>
      </c>
      <c r="L537" s="12">
        <v>0</v>
      </c>
      <c r="M537" s="12">
        <v>0</v>
      </c>
    </row>
    <row r="538" spans="1:13" x14ac:dyDescent="0.35">
      <c r="A538" s="10" t="str">
        <f>B279&amp;C509&amp;D538</f>
        <v>DISTRIBUCION VOLUMEN X CRITERIO (kg ó litros)Total AperitivosCON AMIGOS</v>
      </c>
      <c r="B538" s="10">
        <v>0</v>
      </c>
      <c r="C538" s="10">
        <v>0</v>
      </c>
      <c r="D538" s="27" t="s">
        <v>140</v>
      </c>
      <c r="E538" s="28">
        <v>23.595765261990678</v>
      </c>
      <c r="F538" s="28">
        <v>19.966042312172942</v>
      </c>
      <c r="G538" s="28">
        <v>22.267131390983227</v>
      </c>
      <c r="H538" s="28">
        <v>23.24350519799555</v>
      </c>
      <c r="I538" s="28">
        <v>0</v>
      </c>
      <c r="J538" s="28">
        <v>0</v>
      </c>
      <c r="K538" s="28">
        <v>0</v>
      </c>
      <c r="L538" s="28">
        <v>0</v>
      </c>
      <c r="M538" s="12">
        <v>0</v>
      </c>
    </row>
    <row r="539" spans="1:13" x14ac:dyDescent="0.35">
      <c r="A539" s="10" t="str">
        <f>B279&amp;C509&amp;D539</f>
        <v>DISTRIBUCION VOLUMEN X CRITERIO (kg ó litros)Total AperitivosCON CLIENTES</v>
      </c>
      <c r="B539" s="10">
        <v>0</v>
      </c>
      <c r="C539" s="10">
        <v>0</v>
      </c>
      <c r="D539" s="12" t="s">
        <v>141</v>
      </c>
      <c r="E539" s="12">
        <v>0.55430223513653287</v>
      </c>
      <c r="F539" s="12">
        <v>0.30286072723949353</v>
      </c>
      <c r="G539" s="12">
        <v>0.27714971584939824</v>
      </c>
      <c r="H539" s="12">
        <v>0.46285993782248314</v>
      </c>
      <c r="I539" s="12">
        <v>0</v>
      </c>
      <c r="J539" s="12">
        <v>0</v>
      </c>
      <c r="K539" s="12">
        <v>0</v>
      </c>
      <c r="L539" s="12">
        <v>0</v>
      </c>
      <c r="M539" s="12">
        <v>0</v>
      </c>
    </row>
    <row r="540" spans="1:13" x14ac:dyDescent="0.35">
      <c r="A540" s="10" t="str">
        <f>B279&amp;C509&amp;D540</f>
        <v>DISTRIBUCION VOLUMEN X CRITERIO (kg ó litros)Total AperitivosCON COMPAÑEROS DE TRABAJO</v>
      </c>
      <c r="B540" s="10">
        <v>0</v>
      </c>
      <c r="C540" s="10">
        <v>0</v>
      </c>
      <c r="D540" s="27" t="s">
        <v>142</v>
      </c>
      <c r="E540" s="28">
        <v>4.2317958271267724</v>
      </c>
      <c r="F540" s="28">
        <v>3.591237311084456</v>
      </c>
      <c r="G540" s="28">
        <v>3.6212578288376309</v>
      </c>
      <c r="H540" s="28">
        <v>5.0551015923461522</v>
      </c>
      <c r="I540" s="28">
        <v>0</v>
      </c>
      <c r="J540" s="28">
        <v>0</v>
      </c>
      <c r="K540" s="28">
        <v>0</v>
      </c>
      <c r="L540" s="28">
        <v>0</v>
      </c>
      <c r="M540" s="12">
        <v>0</v>
      </c>
    </row>
    <row r="541" spans="1:13" x14ac:dyDescent="0.35">
      <c r="A541" s="10" t="str">
        <f>B279&amp;C509&amp;D541</f>
        <v>DISTRIBUCION VOLUMEN X CRITERIO (kg ó litros)Total AperitivosCON COMPAÑEROS DE CLASE</v>
      </c>
      <c r="B541" s="10">
        <v>0</v>
      </c>
      <c r="C541" s="10">
        <v>0</v>
      </c>
      <c r="D541" s="12" t="s">
        <v>143</v>
      </c>
      <c r="E541" s="12">
        <v>1.0451911473873416</v>
      </c>
      <c r="F541" s="12">
        <v>0.35085519170875873</v>
      </c>
      <c r="G541" s="12">
        <v>0.5459763942102841</v>
      </c>
      <c r="H541" s="12">
        <v>0.83048020127346123</v>
      </c>
      <c r="I541" s="12">
        <v>0</v>
      </c>
      <c r="J541" s="12">
        <v>0</v>
      </c>
      <c r="K541" s="12">
        <v>0</v>
      </c>
      <c r="L541" s="12">
        <v>0</v>
      </c>
      <c r="M541" s="12">
        <v>0</v>
      </c>
    </row>
    <row r="542" spans="1:13" x14ac:dyDescent="0.35">
      <c r="A542" s="10" t="str">
        <f>B279&amp;C509&amp;D542</f>
        <v>DISTRIBUCION VOLUMEN X CRITERIO (kg ó litros)Total AperitivosCON FAMILIA</v>
      </c>
      <c r="B542" s="10">
        <v>0</v>
      </c>
      <c r="C542" s="10">
        <v>0</v>
      </c>
      <c r="D542" s="27" t="s">
        <v>144</v>
      </c>
      <c r="E542" s="28">
        <v>35.06600572371881</v>
      </c>
      <c r="F542" s="28">
        <v>34.670908533344615</v>
      </c>
      <c r="G542" s="28">
        <v>38.704381428504945</v>
      </c>
      <c r="H542" s="28">
        <v>37.706886270619542</v>
      </c>
      <c r="I542" s="28">
        <v>0</v>
      </c>
      <c r="J542" s="28">
        <v>0</v>
      </c>
      <c r="K542" s="28">
        <v>0</v>
      </c>
      <c r="L542" s="28">
        <v>0</v>
      </c>
      <c r="M542" s="12">
        <v>0</v>
      </c>
    </row>
    <row r="543" spans="1:13" x14ac:dyDescent="0.35">
      <c r="A543" s="10" t="str">
        <f>B279&amp;C509&amp;D543</f>
        <v>DISTRIBUCION VOLUMEN X CRITERIO (kg ó litros)Total AperitivosCON LA PAREJA</v>
      </c>
      <c r="B543" s="10">
        <v>0</v>
      </c>
      <c r="C543" s="10">
        <v>0</v>
      </c>
      <c r="D543" s="12" t="s">
        <v>145</v>
      </c>
      <c r="E543" s="12">
        <v>9.6173109264766001</v>
      </c>
      <c r="F543" s="12">
        <v>10.652557944647228</v>
      </c>
      <c r="G543" s="12">
        <v>10.08915712902612</v>
      </c>
      <c r="H543" s="12">
        <v>7.7803309699079612</v>
      </c>
      <c r="I543" s="12">
        <v>0</v>
      </c>
      <c r="J543" s="12">
        <v>0</v>
      </c>
      <c r="K543" s="12">
        <v>0</v>
      </c>
      <c r="L543" s="12">
        <v>0</v>
      </c>
      <c r="M543" s="12">
        <v>0</v>
      </c>
    </row>
    <row r="544" spans="1:13" x14ac:dyDescent="0.35">
      <c r="A544" s="10" t="str">
        <f>B279&amp;C509&amp;D544</f>
        <v>DISTRIBUCION VOLUMEN X CRITERIO (kg ó litros)Total AperitivosESTABA SOLO/A</v>
      </c>
      <c r="B544" s="10">
        <v>0</v>
      </c>
      <c r="C544" s="10">
        <v>0</v>
      </c>
      <c r="D544" s="27" t="s">
        <v>146</v>
      </c>
      <c r="E544" s="28">
        <v>23.784681703765131</v>
      </c>
      <c r="F544" s="28">
        <v>29.047907380006571</v>
      </c>
      <c r="G544" s="28">
        <v>22.887650672143401</v>
      </c>
      <c r="H544" s="28">
        <v>23.40421161364451</v>
      </c>
      <c r="I544" s="28">
        <v>0</v>
      </c>
      <c r="J544" s="28">
        <v>0</v>
      </c>
      <c r="K544" s="28">
        <v>0</v>
      </c>
      <c r="L544" s="28">
        <v>0</v>
      </c>
      <c r="M544" s="12">
        <v>0</v>
      </c>
    </row>
    <row r="545" spans="1:13" x14ac:dyDescent="0.35">
      <c r="A545" s="10" t="str">
        <f>B279&amp;C509&amp;D545</f>
        <v>DISTRIBUCION VOLUMEN X CRITERIO (kg ó litros)Total AperitivosOTROS</v>
      </c>
      <c r="B545" s="10">
        <v>0</v>
      </c>
      <c r="C545" s="10">
        <v>0</v>
      </c>
      <c r="D545" s="12" t="s">
        <v>147</v>
      </c>
      <c r="E545" s="12">
        <v>2.1049451945191562</v>
      </c>
      <c r="F545" s="12">
        <v>1.4176349128745647</v>
      </c>
      <c r="G545" s="12">
        <v>1.6072961915612347</v>
      </c>
      <c r="H545" s="12">
        <v>1.5166242783412627</v>
      </c>
      <c r="I545" s="12">
        <v>0</v>
      </c>
      <c r="J545" s="12">
        <v>0</v>
      </c>
      <c r="K545" s="12">
        <v>0</v>
      </c>
      <c r="L545" s="12">
        <v>0</v>
      </c>
      <c r="M545" s="12">
        <v>0</v>
      </c>
    </row>
    <row r="546" spans="1:13" x14ac:dyDescent="0.35">
      <c r="A546" s="10" t="str">
        <f>B279&amp;C509&amp;D546</f>
        <v>DISTRIBUCION VOLUMEN X CRITERIO (kg ó litros)Total AperitivosESTAR TRABAJANDO</v>
      </c>
      <c r="B546" s="10">
        <v>0</v>
      </c>
      <c r="C546" s="10">
        <v>0</v>
      </c>
      <c r="D546" s="27" t="s">
        <v>148</v>
      </c>
      <c r="E546" s="28">
        <v>6.2023585368795944</v>
      </c>
      <c r="F546" s="28">
        <v>6.8425056043168437</v>
      </c>
      <c r="G546" s="28">
        <v>6.5293492062779359</v>
      </c>
      <c r="H546" s="28">
        <v>7.6571634110208802</v>
      </c>
      <c r="I546" s="28">
        <v>0</v>
      </c>
      <c r="J546" s="28">
        <v>0</v>
      </c>
      <c r="K546" s="28">
        <v>0</v>
      </c>
      <c r="L546" s="28">
        <v>0</v>
      </c>
      <c r="M546" s="12">
        <v>0</v>
      </c>
    </row>
    <row r="547" spans="1:13" x14ac:dyDescent="0.35">
      <c r="A547" s="10" t="str">
        <f>B279&amp;C509&amp;D547</f>
        <v>DISTRIBUCION VOLUMEN X CRITERIO (kg ó litros)Total AperitivosCOMIDA DE NEGOCIOS</v>
      </c>
      <c r="B547" s="10">
        <v>0</v>
      </c>
      <c r="C547" s="10">
        <v>0</v>
      </c>
      <c r="D547" s="12" t="s">
        <v>149</v>
      </c>
      <c r="E547" s="12">
        <v>0.43463002180277255</v>
      </c>
      <c r="F547" s="12">
        <v>0.20930848877053843</v>
      </c>
      <c r="G547" s="12">
        <v>8.7212974398899773E-2</v>
      </c>
      <c r="H547" s="12">
        <v>0.57447513682017992</v>
      </c>
      <c r="I547" s="12">
        <v>0</v>
      </c>
      <c r="J547" s="12">
        <v>0</v>
      </c>
      <c r="K547" s="12">
        <v>0</v>
      </c>
      <c r="L547" s="12">
        <v>0</v>
      </c>
      <c r="M547" s="12">
        <v>0</v>
      </c>
    </row>
    <row r="548" spans="1:13" x14ac:dyDescent="0.35">
      <c r="A548" s="10" t="str">
        <f>B279&amp;C509&amp;D548</f>
        <v>DISTRIBUCION VOLUMEN X CRITERIO (kg ó litros)Total AperitivosPOR PLACER/RELAX</v>
      </c>
      <c r="B548" s="10">
        <v>0</v>
      </c>
      <c r="C548" s="10">
        <v>0</v>
      </c>
      <c r="D548" s="27" t="s">
        <v>150</v>
      </c>
      <c r="E548" s="28">
        <v>17.550505092610734</v>
      </c>
      <c r="F548" s="28">
        <v>17.560343688126466</v>
      </c>
      <c r="G548" s="28">
        <v>19.109773782881973</v>
      </c>
      <c r="H548" s="28">
        <v>19.387117677215755</v>
      </c>
      <c r="I548" s="28">
        <v>0</v>
      </c>
      <c r="J548" s="28">
        <v>0</v>
      </c>
      <c r="K548" s="28">
        <v>0</v>
      </c>
      <c r="L548" s="28">
        <v>0</v>
      </c>
      <c r="M548" s="12">
        <v>0</v>
      </c>
    </row>
    <row r="549" spans="1:13" x14ac:dyDescent="0.35">
      <c r="A549" s="10" t="str">
        <f>B279&amp;C509&amp;D549</f>
        <v>DISTRIBUCION VOLUMEN X CRITERIO (kg ó litros)Total AperitivosTENER HAMBRE/SIN PLANIFICAR</v>
      </c>
      <c r="B549" s="10">
        <v>0</v>
      </c>
      <c r="C549" s="10">
        <v>0</v>
      </c>
      <c r="D549" s="12" t="s">
        <v>151</v>
      </c>
      <c r="E549" s="12">
        <v>36.292244256530225</v>
      </c>
      <c r="F549" s="12">
        <v>36.094733407423071</v>
      </c>
      <c r="G549" s="12">
        <v>37.895095843929816</v>
      </c>
      <c r="H549" s="12">
        <v>37.35899965427501</v>
      </c>
      <c r="I549" s="12">
        <v>0</v>
      </c>
      <c r="J549" s="12">
        <v>0</v>
      </c>
      <c r="K549" s="12">
        <v>0</v>
      </c>
      <c r="L549" s="12">
        <v>0</v>
      </c>
      <c r="M549" s="12">
        <v>0</v>
      </c>
    </row>
    <row r="550" spans="1:13" x14ac:dyDescent="0.35">
      <c r="A550" s="10" t="str">
        <f>B279&amp;C509&amp;D550</f>
        <v>DISTRIBUCION VOLUMEN X CRITERIO (kg ó litros)Total AperitivosESTAR DE COMPRAS</v>
      </c>
      <c r="B550" s="10">
        <v>0</v>
      </c>
      <c r="C550" s="10">
        <v>0</v>
      </c>
      <c r="D550" s="27" t="s">
        <v>152</v>
      </c>
      <c r="E550" s="28">
        <v>6.2816108890615769</v>
      </c>
      <c r="F550" s="28">
        <v>7.4914428308709953</v>
      </c>
      <c r="G550" s="28">
        <v>5.2937432472911974</v>
      </c>
      <c r="H550" s="28">
        <v>3.0167229581157349</v>
      </c>
      <c r="I550" s="28">
        <v>0</v>
      </c>
      <c r="J550" s="28">
        <v>0</v>
      </c>
      <c r="K550" s="28">
        <v>0</v>
      </c>
      <c r="L550" s="28">
        <v>0</v>
      </c>
      <c r="M550" s="12">
        <v>0</v>
      </c>
    </row>
    <row r="551" spans="1:13" x14ac:dyDescent="0.35">
      <c r="A551" s="10" t="str">
        <f>B279&amp;C509&amp;D551</f>
        <v>DISTRIBUCION VOLUMEN X CRITERIO (kg ó litros)Total AperitivosNO COCINAR EN CASA</v>
      </c>
      <c r="B551" s="10">
        <v>0</v>
      </c>
      <c r="C551" s="10">
        <v>0</v>
      </c>
      <c r="D551" s="12" t="s">
        <v>153</v>
      </c>
      <c r="E551" s="12">
        <v>2.8933817740992911</v>
      </c>
      <c r="F551" s="12">
        <v>3.3442923019560715</v>
      </c>
      <c r="G551" s="12">
        <v>3.3801020849491659</v>
      </c>
      <c r="H551" s="12">
        <v>2.9797939853734166</v>
      </c>
      <c r="I551" s="12">
        <v>0</v>
      </c>
      <c r="J551" s="12">
        <v>0</v>
      </c>
      <c r="K551" s="12">
        <v>0</v>
      </c>
      <c r="L551" s="12">
        <v>0</v>
      </c>
      <c r="M551" s="12">
        <v>0</v>
      </c>
    </row>
    <row r="552" spans="1:13" x14ac:dyDescent="0.35">
      <c r="A552" s="10" t="str">
        <f>B279&amp;C509&amp;D552</f>
        <v>DISTRIBUCION VOLUMEN X CRITERIO (kg ó litros)Total AperitivosCELEBRACION/FIESTA/SALIR TOMAR</v>
      </c>
      <c r="B552" s="10">
        <v>0</v>
      </c>
      <c r="C552" s="10">
        <v>0</v>
      </c>
      <c r="D552" s="27" t="s">
        <v>154</v>
      </c>
      <c r="E552" s="28">
        <v>17.825762019224157</v>
      </c>
      <c r="F552" s="28">
        <v>14.040325786015039</v>
      </c>
      <c r="G552" s="28">
        <v>17.47805632285775</v>
      </c>
      <c r="H552" s="28">
        <v>18.252166171898097</v>
      </c>
      <c r="I552" s="28">
        <v>0</v>
      </c>
      <c r="J552" s="28">
        <v>0</v>
      </c>
      <c r="K552" s="28">
        <v>0</v>
      </c>
      <c r="L552" s="28">
        <v>0</v>
      </c>
      <c r="M552" s="12">
        <v>0</v>
      </c>
    </row>
    <row r="553" spans="1:13" x14ac:dyDescent="0.35">
      <c r="A553" s="10" t="str">
        <f>B279&amp;C509&amp;D553</f>
        <v>DISTRIBUCION VOLUMEN X CRITERIO (kg ó litros)Total AperitivosVIENDO DEPORTES</v>
      </c>
      <c r="B553" s="10">
        <v>0</v>
      </c>
      <c r="C553" s="10">
        <v>0</v>
      </c>
      <c r="D553" s="12" t="s">
        <v>155</v>
      </c>
      <c r="E553" s="12">
        <v>3.0096918818701419</v>
      </c>
      <c r="F553" s="12">
        <v>2.7986452567539457</v>
      </c>
      <c r="G553" s="12">
        <v>2.7128873367876958</v>
      </c>
      <c r="H553" s="12">
        <v>3.2246113027229248</v>
      </c>
      <c r="I553" s="12">
        <v>0</v>
      </c>
      <c r="J553" s="12">
        <v>0</v>
      </c>
      <c r="K553" s="12">
        <v>0</v>
      </c>
      <c r="L553" s="12">
        <v>0</v>
      </c>
      <c r="M553" s="12">
        <v>0</v>
      </c>
    </row>
    <row r="554" spans="1:13" x14ac:dyDescent="0.35">
      <c r="A554" s="10" t="str">
        <f>B279&amp;C509&amp;D554</f>
        <v>DISTRIBUCION VOLUMEN X CRITERIO (kg ó litros)Total AperitivosOTROS MOTIVOS</v>
      </c>
      <c r="B554" s="10">
        <v>0</v>
      </c>
      <c r="C554" s="10">
        <v>0</v>
      </c>
      <c r="D554" s="27" t="s">
        <v>156</v>
      </c>
      <c r="E554" s="28">
        <v>9.5098154141813698</v>
      </c>
      <c r="F554" s="28">
        <v>11.618406027012744</v>
      </c>
      <c r="G554" s="28">
        <v>7.5137868015018459</v>
      </c>
      <c r="H554" s="28">
        <v>7.5489523254759465</v>
      </c>
      <c r="I554" s="28">
        <v>0</v>
      </c>
      <c r="J554" s="28">
        <v>0</v>
      </c>
      <c r="K554" s="28">
        <v>0</v>
      </c>
      <c r="L554" s="28">
        <v>0</v>
      </c>
      <c r="M554" s="12">
        <v>0</v>
      </c>
    </row>
    <row r="555" spans="1:13" x14ac:dyDescent="0.35">
      <c r="A555" s="10" t="str">
        <f>B555&amp;C555&amp;D555</f>
        <v>CONSUMO PER CAPITA (kg ó litros por individuo)TotalAlimentacionT.ESPAÑA</v>
      </c>
      <c r="B555" s="10" t="s">
        <v>103</v>
      </c>
      <c r="C555" s="10" t="s">
        <v>157</v>
      </c>
      <c r="D555" s="12" t="s">
        <v>36</v>
      </c>
      <c r="E555" s="12">
        <v>147.99862445460084</v>
      </c>
      <c r="F555" s="12">
        <v>96.912759548564608</v>
      </c>
      <c r="G555" s="12">
        <v>108.6199327875711</v>
      </c>
      <c r="H555" s="12">
        <v>115.02546261174464</v>
      </c>
      <c r="I555" s="12">
        <v>0</v>
      </c>
      <c r="J555" s="12">
        <v>0</v>
      </c>
      <c r="K555" s="12">
        <v>0</v>
      </c>
      <c r="L555" s="12">
        <v>0</v>
      </c>
      <c r="M555" s="12">
        <v>0</v>
      </c>
    </row>
    <row r="556" spans="1:13" x14ac:dyDescent="0.35">
      <c r="A556" s="10" t="str">
        <f>B555&amp;C555&amp;D556</f>
        <v>CONSUMO PER CAPITA (kg ó litros por individuo)TotalAlimentacionHiper+Super+Discount+G.A</v>
      </c>
      <c r="B556" s="10">
        <v>0</v>
      </c>
      <c r="C556" s="10">
        <v>0</v>
      </c>
      <c r="D556" s="27" t="s">
        <v>23</v>
      </c>
      <c r="E556" s="28">
        <v>15.504718887040337</v>
      </c>
      <c r="F556" s="28">
        <v>12.376500730450852</v>
      </c>
      <c r="G556" s="28">
        <v>9.2464874374968051</v>
      </c>
      <c r="H556" s="28">
        <v>9.5307992768134451</v>
      </c>
      <c r="I556" s="28">
        <v>0</v>
      </c>
      <c r="J556" s="28">
        <v>0</v>
      </c>
      <c r="K556" s="28">
        <v>0</v>
      </c>
      <c r="L556" s="28">
        <v>0</v>
      </c>
      <c r="M556" s="12">
        <v>0</v>
      </c>
    </row>
    <row r="557" spans="1:13" x14ac:dyDescent="0.35">
      <c r="A557" s="10" t="str">
        <f>B555&amp;C555&amp;D557</f>
        <v>CONSUMO PER CAPITA (kg ó litros por individuo)TotalAlimentacionRestaurantes</v>
      </c>
      <c r="B557" s="10">
        <v>0</v>
      </c>
      <c r="C557" s="10">
        <v>0</v>
      </c>
      <c r="D557" s="12" t="s">
        <v>24</v>
      </c>
      <c r="E557" s="12">
        <v>29.345604949810365</v>
      </c>
      <c r="F557" s="12">
        <v>16.066961977689203</v>
      </c>
      <c r="G557" s="12">
        <v>21.550635717858135</v>
      </c>
      <c r="H557" s="12">
        <v>23.259571623370462</v>
      </c>
      <c r="I557" s="12">
        <v>0</v>
      </c>
      <c r="J557" s="12">
        <v>0</v>
      </c>
      <c r="K557" s="12">
        <v>0</v>
      </c>
      <c r="L557" s="12">
        <v>0</v>
      </c>
      <c r="M557" s="12">
        <v>0</v>
      </c>
    </row>
    <row r="558" spans="1:13" x14ac:dyDescent="0.35">
      <c r="A558" s="10" t="str">
        <f>B555&amp;C555&amp;D558</f>
        <v>CONSUMO PER CAPITA (kg ó litros por individuo)TotalAlimentacionRestaurantes Fast Food</v>
      </c>
      <c r="B558" s="10">
        <v>0</v>
      </c>
      <c r="C558" s="10">
        <v>0</v>
      </c>
      <c r="D558" s="27" t="s">
        <v>25</v>
      </c>
      <c r="E558" s="28">
        <v>17.056396732086743</v>
      </c>
      <c r="F558" s="28">
        <v>13.239947331486919</v>
      </c>
      <c r="G558" s="28">
        <v>15.284067685267287</v>
      </c>
      <c r="H558" s="28">
        <v>17.126470681056819</v>
      </c>
      <c r="I558" s="28">
        <v>0</v>
      </c>
      <c r="J558" s="28">
        <v>0</v>
      </c>
      <c r="K558" s="28">
        <v>0</v>
      </c>
      <c r="L558" s="28">
        <v>0</v>
      </c>
      <c r="M558" s="12">
        <v>0</v>
      </c>
    </row>
    <row r="559" spans="1:13" x14ac:dyDescent="0.35">
      <c r="A559" s="10" t="str">
        <f>B555&amp;C555&amp;D559</f>
        <v>CONSUMO PER CAPITA (kg ó litros por individuo)TotalAlimentacionBares/Cafeterias/Cervecerias</v>
      </c>
      <c r="B559" s="10">
        <v>0</v>
      </c>
      <c r="C559" s="10">
        <v>0</v>
      </c>
      <c r="D559" s="12" t="s">
        <v>26</v>
      </c>
      <c r="E559" s="12">
        <v>59.023090875455011</v>
      </c>
      <c r="F559" s="12">
        <v>35.823398417533078</v>
      </c>
      <c r="G559" s="12">
        <v>42.986688378700059</v>
      </c>
      <c r="H559" s="12">
        <v>46.594019126451691</v>
      </c>
      <c r="I559" s="12">
        <v>0</v>
      </c>
      <c r="J559" s="12">
        <v>0</v>
      </c>
      <c r="K559" s="12">
        <v>0</v>
      </c>
      <c r="L559" s="12">
        <v>0</v>
      </c>
      <c r="M559" s="12">
        <v>0</v>
      </c>
    </row>
    <row r="560" spans="1:13" x14ac:dyDescent="0.35">
      <c r="A560" s="10" t="str">
        <f>B555&amp;C555&amp;D560</f>
        <v>CONSUMO PER CAPITA (kg ó litros por individuo)TotalAlimentacionPanaderias/Pastelerias</v>
      </c>
      <c r="B560" s="10">
        <v>0</v>
      </c>
      <c r="C560" s="10">
        <v>0</v>
      </c>
      <c r="D560" s="27" t="s">
        <v>27</v>
      </c>
      <c r="E560" s="28">
        <v>2.4151930357894229</v>
      </c>
      <c r="F560" s="28">
        <v>1.752500057988766</v>
      </c>
      <c r="G560" s="28">
        <v>1.5246726885653388</v>
      </c>
      <c r="H560" s="28">
        <v>1.3806134491154729</v>
      </c>
      <c r="I560" s="28">
        <v>0</v>
      </c>
      <c r="J560" s="28">
        <v>0</v>
      </c>
      <c r="K560" s="28">
        <v>0</v>
      </c>
      <c r="L560" s="28">
        <v>0</v>
      </c>
      <c r="M560" s="12">
        <v>0</v>
      </c>
    </row>
    <row r="561" spans="1:13" x14ac:dyDescent="0.35">
      <c r="A561" s="10" t="str">
        <f>B555&amp;C555&amp;D561</f>
        <v>CONSUMO PER CAPITA (kg ó litros por individuo)TotalAlimentacionTda.Alimentacion/Delicatesen</v>
      </c>
      <c r="B561" s="10">
        <v>0</v>
      </c>
      <c r="C561" s="10">
        <v>0</v>
      </c>
      <c r="D561" s="12" t="s">
        <v>122</v>
      </c>
      <c r="E561" s="12">
        <v>2.6186116315860097</v>
      </c>
      <c r="F561" s="12">
        <v>2.3138251340112994</v>
      </c>
      <c r="G561" s="12">
        <v>2.3388345498966916</v>
      </c>
      <c r="H561" s="12">
        <v>1.9030518548258479</v>
      </c>
      <c r="I561" s="12">
        <v>0</v>
      </c>
      <c r="J561" s="12">
        <v>0</v>
      </c>
      <c r="K561" s="12">
        <v>0</v>
      </c>
      <c r="L561" s="12">
        <v>0</v>
      </c>
      <c r="M561" s="12">
        <v>0</v>
      </c>
    </row>
    <row r="562" spans="1:13" x14ac:dyDescent="0.35">
      <c r="A562" s="10" t="str">
        <f>B555&amp;C555&amp;D562</f>
        <v>CONSUMO PER CAPITA (kg ó litros por individuo)TotalAlimentacionCanal Conveniencia/24h</v>
      </c>
      <c r="B562" s="10">
        <v>0</v>
      </c>
      <c r="C562" s="10">
        <v>0</v>
      </c>
      <c r="D562" s="27" t="s">
        <v>123</v>
      </c>
      <c r="E562" s="28">
        <v>5.2202637676190511</v>
      </c>
      <c r="F562" s="28">
        <v>5.4112025970080362</v>
      </c>
      <c r="G562" s="28">
        <v>5.295167444728035</v>
      </c>
      <c r="H562" s="28">
        <v>3.8123079892833012</v>
      </c>
      <c r="I562" s="28">
        <v>0</v>
      </c>
      <c r="J562" s="28">
        <v>0</v>
      </c>
      <c r="K562" s="28">
        <v>0</v>
      </c>
      <c r="L562" s="28">
        <v>0</v>
      </c>
      <c r="M562" s="12">
        <v>0</v>
      </c>
    </row>
    <row r="563" spans="1:13" x14ac:dyDescent="0.35">
      <c r="A563" s="10" t="str">
        <f>B555&amp;C555&amp;D563</f>
        <v>CONSUMO PER CAPITA (kg ó litros por individuo)TotalAlimentacionHoteles</v>
      </c>
      <c r="B563" s="10">
        <v>0</v>
      </c>
      <c r="C563" s="10">
        <v>0</v>
      </c>
      <c r="D563" s="12" t="s">
        <v>29</v>
      </c>
      <c r="E563" s="12">
        <v>1.2916368030612655</v>
      </c>
      <c r="F563" s="12">
        <v>0.43120963743385859</v>
      </c>
      <c r="G563" s="12">
        <v>0.71605920588775962</v>
      </c>
      <c r="H563" s="12">
        <v>0.71766765175049008</v>
      </c>
      <c r="I563" s="12">
        <v>0</v>
      </c>
      <c r="J563" s="12">
        <v>0</v>
      </c>
      <c r="K563" s="12">
        <v>0</v>
      </c>
      <c r="L563" s="12">
        <v>0</v>
      </c>
      <c r="M563" s="12">
        <v>0</v>
      </c>
    </row>
    <row r="564" spans="1:13" x14ac:dyDescent="0.35">
      <c r="A564" s="10" t="str">
        <f>B555&amp;C555&amp;D564</f>
        <v>CONSUMO PER CAPITA (kg ó litros por individuo)TotalAlimentacionEstaciones de servicio</v>
      </c>
      <c r="B564" s="10">
        <v>0</v>
      </c>
      <c r="C564" s="10">
        <v>0</v>
      </c>
      <c r="D564" s="27" t="s">
        <v>30</v>
      </c>
      <c r="E564" s="28">
        <v>2.6974597029855287</v>
      </c>
      <c r="F564" s="28">
        <v>1.8031808174148141</v>
      </c>
      <c r="G564" s="28">
        <v>1.7138304685557879</v>
      </c>
      <c r="H564" s="28">
        <v>1.7164220849403486</v>
      </c>
      <c r="I564" s="28">
        <v>0</v>
      </c>
      <c r="J564" s="28">
        <v>0</v>
      </c>
      <c r="K564" s="28">
        <v>0</v>
      </c>
      <c r="L564" s="28">
        <v>0</v>
      </c>
      <c r="M564" s="12">
        <v>0</v>
      </c>
    </row>
    <row r="565" spans="1:13" x14ac:dyDescent="0.35">
      <c r="A565" s="10" t="str">
        <f>B555&amp;C555&amp;D565</f>
        <v>CONSUMO PER CAPITA (kg ó litros por individuo)TotalAlimentacionMaquinas dispensadoras</v>
      </c>
      <c r="B565" s="10">
        <v>0</v>
      </c>
      <c r="C565" s="10">
        <v>0</v>
      </c>
      <c r="D565" s="12" t="s">
        <v>31</v>
      </c>
      <c r="E565" s="12">
        <v>2.3183945405951762</v>
      </c>
      <c r="F565" s="12">
        <v>1.8786966490127612</v>
      </c>
      <c r="G565" s="12">
        <v>1.7174628135554371</v>
      </c>
      <c r="H565" s="12">
        <v>1.7010840850878584</v>
      </c>
      <c r="I565" s="12">
        <v>0</v>
      </c>
      <c r="J565" s="12">
        <v>0</v>
      </c>
      <c r="K565" s="12">
        <v>0</v>
      </c>
      <c r="L565" s="12">
        <v>0</v>
      </c>
      <c r="M565" s="12">
        <v>0</v>
      </c>
    </row>
    <row r="566" spans="1:13" x14ac:dyDescent="0.35">
      <c r="A566" s="10" t="str">
        <f>B555&amp;C555&amp;D566</f>
        <v>CONSUMO PER CAPITA (kg ó litros por individuo)TotalAlimentacionServicio en la empresa</v>
      </c>
      <c r="B566" s="10">
        <v>0</v>
      </c>
      <c r="C566" s="10">
        <v>0</v>
      </c>
      <c r="D566" s="27" t="s">
        <v>32</v>
      </c>
      <c r="E566" s="28">
        <v>2.4307654023360481</v>
      </c>
      <c r="F566" s="28">
        <v>1.5338055219735318</v>
      </c>
      <c r="G566" s="28">
        <v>1.748068394874803</v>
      </c>
      <c r="H566" s="28">
        <v>1.4232932252665254</v>
      </c>
      <c r="I566" s="28">
        <v>0</v>
      </c>
      <c r="J566" s="28">
        <v>0</v>
      </c>
      <c r="K566" s="28">
        <v>0</v>
      </c>
      <c r="L566" s="28">
        <v>0</v>
      </c>
      <c r="M566" s="12">
        <v>0</v>
      </c>
    </row>
    <row r="567" spans="1:13" x14ac:dyDescent="0.35">
      <c r="A567" s="10" t="str">
        <f>B555&amp;C555&amp;D567</f>
        <v>CONSUMO PER CAPITA (kg ó litros por individuo)TotalAlimentacionResto de canales</v>
      </c>
      <c r="B567" s="10">
        <v>0</v>
      </c>
      <c r="C567" s="10">
        <v>0</v>
      </c>
      <c r="D567" s="12" t="s">
        <v>33</v>
      </c>
      <c r="E567" s="12">
        <v>8.0765153181362752</v>
      </c>
      <c r="F567" s="12">
        <v>4.2815518884476411</v>
      </c>
      <c r="G567" s="12">
        <v>4.4979512742548424</v>
      </c>
      <c r="H567" s="12">
        <v>5.8601714152926441</v>
      </c>
      <c r="I567" s="12">
        <v>0</v>
      </c>
      <c r="J567" s="12">
        <v>0</v>
      </c>
      <c r="K567" s="12">
        <v>0</v>
      </c>
      <c r="L567" s="12">
        <v>0</v>
      </c>
      <c r="M567" s="12">
        <v>0</v>
      </c>
    </row>
    <row r="568" spans="1:13" x14ac:dyDescent="0.35">
      <c r="A568" s="10" t="str">
        <f>B555&amp;C555&amp;D568</f>
        <v>CONSUMO PER CAPITA (kg ó litros por individuo)TotalAlimentacionEN LA CALLE</v>
      </c>
      <c r="B568" s="10">
        <v>0</v>
      </c>
      <c r="C568" s="10">
        <v>0</v>
      </c>
      <c r="D568" s="27" t="s">
        <v>124</v>
      </c>
      <c r="E568" s="28">
        <v>8.7119704502992672</v>
      </c>
      <c r="F568" s="28">
        <v>6.2578708676630947</v>
      </c>
      <c r="G568" s="28">
        <v>6.8253601023580694</v>
      </c>
      <c r="H568" s="28">
        <v>5.6284625028587518</v>
      </c>
      <c r="I568" s="28">
        <v>0</v>
      </c>
      <c r="J568" s="28">
        <v>0</v>
      </c>
      <c r="K568" s="28">
        <v>0</v>
      </c>
      <c r="L568" s="28">
        <v>0</v>
      </c>
      <c r="M568" s="12">
        <v>0</v>
      </c>
    </row>
    <row r="569" spans="1:13" x14ac:dyDescent="0.35">
      <c r="A569" s="10" t="str">
        <f>B555&amp;C555&amp;D569</f>
        <v>CONSUMO PER CAPITA (kg ó litros por individuo)TotalAlimentacionEN CASA DE OTROS</v>
      </c>
      <c r="B569" s="10">
        <v>0</v>
      </c>
      <c r="C569" s="10">
        <v>0</v>
      </c>
      <c r="D569" s="12" t="s">
        <v>125</v>
      </c>
      <c r="E569" s="12">
        <v>6.2911293929902694</v>
      </c>
      <c r="F569" s="12">
        <v>6.9101781329410903</v>
      </c>
      <c r="G569" s="12">
        <v>6.3564471749027769</v>
      </c>
      <c r="H569" s="12">
        <v>5.943665535260096</v>
      </c>
      <c r="I569" s="12">
        <v>0</v>
      </c>
      <c r="J569" s="12">
        <v>0</v>
      </c>
      <c r="K569" s="12">
        <v>0</v>
      </c>
      <c r="L569" s="12">
        <v>0</v>
      </c>
      <c r="M569" s="12">
        <v>0</v>
      </c>
    </row>
    <row r="570" spans="1:13" x14ac:dyDescent="0.35">
      <c r="A570" s="10" t="str">
        <f>B555&amp;C555&amp;D570</f>
        <v>CONSUMO PER CAPITA (kg ó litros por individuo)TotalAlimentacionEN EL ESTABLECIMIENTO</v>
      </c>
      <c r="B570" s="10">
        <v>0</v>
      </c>
      <c r="C570" s="10">
        <v>0</v>
      </c>
      <c r="D570" s="27" t="s">
        <v>126</v>
      </c>
      <c r="E570" s="28">
        <v>105.88673869474138</v>
      </c>
      <c r="F570" s="28">
        <v>58.223873780335659</v>
      </c>
      <c r="G570" s="28">
        <v>69.714341933046299</v>
      </c>
      <c r="H570" s="28">
        <v>79.466454351571514</v>
      </c>
      <c r="I570" s="28">
        <v>0</v>
      </c>
      <c r="J570" s="28">
        <v>0</v>
      </c>
      <c r="K570" s="28">
        <v>0</v>
      </c>
      <c r="L570" s="28">
        <v>0</v>
      </c>
      <c r="M570" s="12">
        <v>0</v>
      </c>
    </row>
    <row r="571" spans="1:13" x14ac:dyDescent="0.35">
      <c r="A571" s="10" t="str">
        <f>B555&amp;C555&amp;D571</f>
        <v>CONSUMO PER CAPITA (kg ó litros por individuo)TotalAlimentacionEN EL TRABAJO</v>
      </c>
      <c r="B571" s="10">
        <v>0</v>
      </c>
      <c r="C571" s="10">
        <v>0</v>
      </c>
      <c r="D571" s="12" t="s">
        <v>127</v>
      </c>
      <c r="E571" s="12">
        <v>9.1205576463901199</v>
      </c>
      <c r="F571" s="12">
        <v>6.5615538781475484</v>
      </c>
      <c r="G571" s="12">
        <v>6.9780621901949633</v>
      </c>
      <c r="H571" s="12">
        <v>7.0924136220033196</v>
      </c>
      <c r="I571" s="12">
        <v>0</v>
      </c>
      <c r="J571" s="12">
        <v>0</v>
      </c>
      <c r="K571" s="12">
        <v>0</v>
      </c>
      <c r="L571" s="12">
        <v>0</v>
      </c>
      <c r="M571" s="12">
        <v>0</v>
      </c>
    </row>
    <row r="572" spans="1:13" x14ac:dyDescent="0.35">
      <c r="A572" s="10" t="str">
        <f>B555&amp;C555&amp;D572</f>
        <v>CONSUMO PER CAPITA (kg ó litros por individuo)TotalAlimentacionEN COLEGIO/INSTITUTO/UNIV.</v>
      </c>
      <c r="B572" s="10">
        <v>0</v>
      </c>
      <c r="C572" s="10">
        <v>0</v>
      </c>
      <c r="D572" s="27" t="s">
        <v>128</v>
      </c>
      <c r="E572" s="28">
        <v>0.49354039440823771</v>
      </c>
      <c r="F572" s="28">
        <v>0.2154595700104151</v>
      </c>
      <c r="G572" s="28">
        <v>0.19669047850932589</v>
      </c>
      <c r="H572" s="28">
        <v>0.41860406705264791</v>
      </c>
      <c r="I572" s="28">
        <v>0</v>
      </c>
      <c r="J572" s="28">
        <v>0</v>
      </c>
      <c r="K572" s="28">
        <v>0</v>
      </c>
      <c r="L572" s="28">
        <v>0</v>
      </c>
      <c r="M572" s="12">
        <v>0</v>
      </c>
    </row>
    <row r="573" spans="1:13" x14ac:dyDescent="0.35">
      <c r="A573" s="10" t="str">
        <f>B555&amp;C555&amp;D573</f>
        <v>CONSUMO PER CAPITA (kg ó litros por individuo)TotalAlimentacionEN MI CASA</v>
      </c>
      <c r="B573" s="10">
        <v>0</v>
      </c>
      <c r="C573" s="10">
        <v>0</v>
      </c>
      <c r="D573" s="12" t="s">
        <v>129</v>
      </c>
      <c r="E573" s="12">
        <v>12.423784802614534</v>
      </c>
      <c r="F573" s="12">
        <v>15.005748240631533</v>
      </c>
      <c r="G573" s="12">
        <v>16.081105856793265</v>
      </c>
      <c r="H573" s="12">
        <v>13.327178049274631</v>
      </c>
      <c r="I573" s="12">
        <v>0</v>
      </c>
      <c r="J573" s="12">
        <v>0</v>
      </c>
      <c r="K573" s="12">
        <v>0</v>
      </c>
      <c r="L573" s="12">
        <v>0</v>
      </c>
      <c r="M573" s="12">
        <v>0</v>
      </c>
    </row>
    <row r="574" spans="1:13" x14ac:dyDescent="0.35">
      <c r="A574" s="10" t="str">
        <f>B555&amp;C555&amp;D574</f>
        <v>CONSUMO PER CAPITA (kg ó litros por individuo)TotalAlimentacionEN M.TRANSP.(AVION,TREN,AUTOC,E</v>
      </c>
      <c r="B574" s="10">
        <v>0</v>
      </c>
      <c r="C574" s="10">
        <v>0</v>
      </c>
      <c r="D574" s="27" t="s">
        <v>130</v>
      </c>
      <c r="E574" s="28">
        <v>0.55172243725558257</v>
      </c>
      <c r="F574" s="28">
        <v>0.34566367769464634</v>
      </c>
      <c r="G574" s="28">
        <v>0.47256481214767804</v>
      </c>
      <c r="H574" s="28">
        <v>0.32733097126951305</v>
      </c>
      <c r="I574" s="28">
        <v>0</v>
      </c>
      <c r="J574" s="28">
        <v>0</v>
      </c>
      <c r="K574" s="28">
        <v>0</v>
      </c>
      <c r="L574" s="28">
        <v>0</v>
      </c>
      <c r="M574" s="12">
        <v>0</v>
      </c>
    </row>
    <row r="575" spans="1:13" x14ac:dyDescent="0.35">
      <c r="A575" s="10" t="str">
        <f>B555&amp;C555&amp;D575</f>
        <v>CONSUMO PER CAPITA (kg ó litros por individuo)TotalAlimentacionEN OTRO LUGAR</v>
      </c>
      <c r="B575" s="10">
        <v>0</v>
      </c>
      <c r="C575" s="10">
        <v>0</v>
      </c>
      <c r="D575" s="12" t="s">
        <v>131</v>
      </c>
      <c r="E575" s="12">
        <v>4.5191872765555985</v>
      </c>
      <c r="F575" s="12">
        <v>3.3924350733527158</v>
      </c>
      <c r="G575" s="12">
        <v>1.9953690562759134</v>
      </c>
      <c r="H575" s="12">
        <v>2.8213505224530393</v>
      </c>
      <c r="I575" s="12">
        <v>0</v>
      </c>
      <c r="J575" s="12">
        <v>0</v>
      </c>
      <c r="K575" s="12">
        <v>0</v>
      </c>
      <c r="L575" s="12">
        <v>0</v>
      </c>
      <c r="M575" s="12">
        <v>0</v>
      </c>
    </row>
    <row r="576" spans="1:13" x14ac:dyDescent="0.35">
      <c r="A576" s="10" t="str">
        <f>B555&amp;C555&amp;D576</f>
        <v>CONSUMO PER CAPITA (kg ó litros por individuo)TotalAlimentacionDESAYUNO</v>
      </c>
      <c r="B576" s="10">
        <v>0</v>
      </c>
      <c r="C576" s="10">
        <v>0</v>
      </c>
      <c r="D576" s="27" t="s">
        <v>132</v>
      </c>
      <c r="E576" s="28">
        <v>16.037079262204841</v>
      </c>
      <c r="F576" s="28">
        <v>10.778442665544228</v>
      </c>
      <c r="G576" s="28">
        <v>11.962367578707704</v>
      </c>
      <c r="H576" s="28">
        <v>12.246402779033234</v>
      </c>
      <c r="I576" s="28">
        <v>0</v>
      </c>
      <c r="J576" s="28">
        <v>0</v>
      </c>
      <c r="K576" s="28">
        <v>0</v>
      </c>
      <c r="L576" s="28">
        <v>0</v>
      </c>
      <c r="M576" s="12">
        <v>0</v>
      </c>
    </row>
    <row r="577" spans="1:13" x14ac:dyDescent="0.35">
      <c r="A577" s="10" t="str">
        <f>B555&amp;C555&amp;D577</f>
        <v>CONSUMO PER CAPITA (kg ó litros por individuo)TotalAlimentacionAPERITIVO/ANTES DE COMER</v>
      </c>
      <c r="B577" s="10">
        <v>0</v>
      </c>
      <c r="C577" s="10">
        <v>0</v>
      </c>
      <c r="D577" s="12" t="s">
        <v>133</v>
      </c>
      <c r="E577" s="12">
        <v>17.707647072198078</v>
      </c>
      <c r="F577" s="12">
        <v>11.858470754084154</v>
      </c>
      <c r="G577" s="12">
        <v>13.095408834412018</v>
      </c>
      <c r="H577" s="12">
        <v>12.850021097121799</v>
      </c>
      <c r="I577" s="12">
        <v>0</v>
      </c>
      <c r="J577" s="12">
        <v>0</v>
      </c>
      <c r="K577" s="12">
        <v>0</v>
      </c>
      <c r="L577" s="12">
        <v>0</v>
      </c>
      <c r="M577" s="12">
        <v>0</v>
      </c>
    </row>
    <row r="578" spans="1:13" x14ac:dyDescent="0.35">
      <c r="A578" s="10" t="str">
        <f>B555&amp;C555&amp;D578</f>
        <v>CONSUMO PER CAPITA (kg ó litros por individuo)TotalAlimentacionCOMIDA</v>
      </c>
      <c r="B578" s="10">
        <v>0</v>
      </c>
      <c r="C578" s="10">
        <v>0</v>
      </c>
      <c r="D578" s="27" t="s">
        <v>134</v>
      </c>
      <c r="E578" s="28">
        <v>49.776883556284538</v>
      </c>
      <c r="F578" s="28">
        <v>31.631961822653629</v>
      </c>
      <c r="G578" s="28">
        <v>39.993883139480829</v>
      </c>
      <c r="H578" s="28">
        <v>41.393980408217985</v>
      </c>
      <c r="I578" s="28">
        <v>0</v>
      </c>
      <c r="J578" s="28">
        <v>0</v>
      </c>
      <c r="K578" s="28">
        <v>0</v>
      </c>
      <c r="L578" s="28">
        <v>0</v>
      </c>
      <c r="M578" s="12">
        <v>0</v>
      </c>
    </row>
    <row r="579" spans="1:13" x14ac:dyDescent="0.35">
      <c r="A579" s="10" t="str">
        <f>B555&amp;C555&amp;D579</f>
        <v>CONSUMO PER CAPITA (kg ó litros por individuo)TotalAlimentacionTARDE/MERIENDA</v>
      </c>
      <c r="B579" s="10">
        <v>0</v>
      </c>
      <c r="C579" s="10">
        <v>0</v>
      </c>
      <c r="D579" s="12" t="s">
        <v>135</v>
      </c>
      <c r="E579" s="12">
        <v>15.532037608679895</v>
      </c>
      <c r="F579" s="12">
        <v>10.001693097429055</v>
      </c>
      <c r="G579" s="12">
        <v>10.786979194245239</v>
      </c>
      <c r="H579" s="12">
        <v>11.133989675220937</v>
      </c>
      <c r="I579" s="12">
        <v>0</v>
      </c>
      <c r="J579" s="12">
        <v>0</v>
      </c>
      <c r="K579" s="12">
        <v>0</v>
      </c>
      <c r="L579" s="12">
        <v>0</v>
      </c>
      <c r="M579" s="12">
        <v>0</v>
      </c>
    </row>
    <row r="580" spans="1:13" x14ac:dyDescent="0.35">
      <c r="A580" s="10" t="str">
        <f>B555&amp;C555&amp;D580</f>
        <v>CONSUMO PER CAPITA (kg ó litros por individuo)TotalAlimentacionANTES DE CENAR</v>
      </c>
      <c r="B580" s="10">
        <v>0</v>
      </c>
      <c r="C580" s="10">
        <v>0</v>
      </c>
      <c r="D580" s="27" t="s">
        <v>136</v>
      </c>
      <c r="E580" s="28">
        <v>7.8891817621581461</v>
      </c>
      <c r="F580" s="28">
        <v>5.3475725085704235</v>
      </c>
      <c r="G580" s="28">
        <v>5.5216377698227168</v>
      </c>
      <c r="H580" s="28">
        <v>5.9459625707718411</v>
      </c>
      <c r="I580" s="28">
        <v>0</v>
      </c>
      <c r="J580" s="28">
        <v>0</v>
      </c>
      <c r="K580" s="28">
        <v>0</v>
      </c>
      <c r="L580" s="28">
        <v>0</v>
      </c>
      <c r="M580" s="12">
        <v>0</v>
      </c>
    </row>
    <row r="581" spans="1:13" x14ac:dyDescent="0.35">
      <c r="A581" s="10" t="str">
        <f>B555&amp;C555&amp;D581</f>
        <v>CONSUMO PER CAPITA (kg ó litros por individuo)TotalAlimentacionCENA</v>
      </c>
      <c r="B581" s="10">
        <v>0</v>
      </c>
      <c r="C581" s="10">
        <v>0</v>
      </c>
      <c r="D581" s="12" t="s">
        <v>137</v>
      </c>
      <c r="E581" s="12">
        <v>29.039007158912746</v>
      </c>
      <c r="F581" s="12">
        <v>19.089444908120065</v>
      </c>
      <c r="G581" s="12">
        <v>20.92224381001601</v>
      </c>
      <c r="H581" s="12">
        <v>23.856761823704808</v>
      </c>
      <c r="I581" s="12">
        <v>0</v>
      </c>
      <c r="J581" s="12">
        <v>0</v>
      </c>
      <c r="K581" s="12">
        <v>0</v>
      </c>
      <c r="L581" s="12">
        <v>0</v>
      </c>
      <c r="M581" s="12">
        <v>0</v>
      </c>
    </row>
    <row r="582" spans="1:13" x14ac:dyDescent="0.35">
      <c r="A582" s="10" t="str">
        <f>B555&amp;C555&amp;D582</f>
        <v>CONSUMO PER CAPITA (kg ó litros por individuo)TotalAlimentacionDESPUES DE LA CENA</v>
      </c>
      <c r="B582" s="10">
        <v>0</v>
      </c>
      <c r="C582" s="10">
        <v>0</v>
      </c>
      <c r="D582" s="27" t="s">
        <v>138</v>
      </c>
      <c r="E582" s="28">
        <v>3.3327949815297213</v>
      </c>
      <c r="F582" s="28">
        <v>1.6627759589165723</v>
      </c>
      <c r="G582" s="28">
        <v>1.4548981014850999</v>
      </c>
      <c r="H582" s="28">
        <v>1.9639033406024535</v>
      </c>
      <c r="I582" s="28">
        <v>0</v>
      </c>
      <c r="J582" s="28">
        <v>0</v>
      </c>
      <c r="K582" s="28">
        <v>0</v>
      </c>
      <c r="L582" s="28">
        <v>0</v>
      </c>
      <c r="M582" s="12">
        <v>0</v>
      </c>
    </row>
    <row r="583" spans="1:13" x14ac:dyDescent="0.35">
      <c r="A583" s="10" t="str">
        <f>B555&amp;C555&amp;D583</f>
        <v>CONSUMO PER CAPITA (kg ó litros por individuo)TotalAlimentacionDURANTE EL DIA</v>
      </c>
      <c r="B583" s="10">
        <v>0</v>
      </c>
      <c r="C583" s="10">
        <v>0</v>
      </c>
      <c r="D583" s="12" t="s">
        <v>139</v>
      </c>
      <c r="E583" s="12">
        <v>8.6840122738174603</v>
      </c>
      <c r="F583" s="12">
        <v>6.5424116706489004</v>
      </c>
      <c r="G583" s="12">
        <v>4.8825108652396736</v>
      </c>
      <c r="H583" s="12">
        <v>5.6344419695236763</v>
      </c>
      <c r="I583" s="12">
        <v>0</v>
      </c>
      <c r="J583" s="12">
        <v>0</v>
      </c>
      <c r="K583" s="12">
        <v>0</v>
      </c>
      <c r="L583" s="12">
        <v>0</v>
      </c>
      <c r="M583" s="12">
        <v>0</v>
      </c>
    </row>
    <row r="584" spans="1:13" x14ac:dyDescent="0.35">
      <c r="A584" s="10" t="str">
        <f>B555&amp;C555&amp;D584</f>
        <v>CONSUMO PER CAPITA (kg ó litros por individuo)TotalAlimentacionCON AMIGOS</v>
      </c>
      <c r="B584" s="10">
        <v>0</v>
      </c>
      <c r="C584" s="10">
        <v>0</v>
      </c>
      <c r="D584" s="27" t="s">
        <v>140</v>
      </c>
      <c r="E584" s="28">
        <v>41.049119311147813</v>
      </c>
      <c r="F584" s="28">
        <v>23.725797472828841</v>
      </c>
      <c r="G584" s="28">
        <v>26.29611208239168</v>
      </c>
      <c r="H584" s="28">
        <v>28.848922328609042</v>
      </c>
      <c r="I584" s="28">
        <v>0</v>
      </c>
      <c r="J584" s="28">
        <v>0</v>
      </c>
      <c r="K584" s="28">
        <v>0</v>
      </c>
      <c r="L584" s="28">
        <v>0</v>
      </c>
      <c r="M584" s="12">
        <v>0</v>
      </c>
    </row>
    <row r="585" spans="1:13" x14ac:dyDescent="0.35">
      <c r="A585" s="10" t="str">
        <f>B555&amp;C555&amp;D585</f>
        <v>CONSUMO PER CAPITA (kg ó litros por individuo)TotalAlimentacionCON CLIENTES</v>
      </c>
      <c r="B585" s="10">
        <v>0</v>
      </c>
      <c r="C585" s="10">
        <v>0</v>
      </c>
      <c r="D585" s="12" t="s">
        <v>141</v>
      </c>
      <c r="E585" s="12">
        <v>0.98541072378869665</v>
      </c>
      <c r="F585" s="12">
        <v>0.59983737682577509</v>
      </c>
      <c r="G585" s="12">
        <v>0.59430907640469743</v>
      </c>
      <c r="H585" s="12">
        <v>0.40100158924079887</v>
      </c>
      <c r="I585" s="12">
        <v>0</v>
      </c>
      <c r="J585" s="12">
        <v>0</v>
      </c>
      <c r="K585" s="12">
        <v>0</v>
      </c>
      <c r="L585" s="12">
        <v>0</v>
      </c>
      <c r="M585" s="12">
        <v>0</v>
      </c>
    </row>
    <row r="586" spans="1:13" x14ac:dyDescent="0.35">
      <c r="A586" s="10" t="str">
        <f>B555&amp;C555&amp;D586</f>
        <v>CONSUMO PER CAPITA (kg ó litros por individuo)TotalAlimentacionCON COMPAÑEROS DE TRABAJO</v>
      </c>
      <c r="B586" s="10">
        <v>0</v>
      </c>
      <c r="C586" s="10">
        <v>0</v>
      </c>
      <c r="D586" s="27" t="s">
        <v>142</v>
      </c>
      <c r="E586" s="28">
        <v>9.6660700996333393</v>
      </c>
      <c r="F586" s="28">
        <v>5.462898947444585</v>
      </c>
      <c r="G586" s="28">
        <v>5.7790251512633848</v>
      </c>
      <c r="H586" s="28">
        <v>6.4940692675762897</v>
      </c>
      <c r="I586" s="28">
        <v>0</v>
      </c>
      <c r="J586" s="28">
        <v>0</v>
      </c>
      <c r="K586" s="28">
        <v>0</v>
      </c>
      <c r="L586" s="28">
        <v>0</v>
      </c>
      <c r="M586" s="12">
        <v>0</v>
      </c>
    </row>
    <row r="587" spans="1:13" x14ac:dyDescent="0.35">
      <c r="A587" s="10" t="str">
        <f>B555&amp;C555&amp;D587</f>
        <v>CONSUMO PER CAPITA (kg ó litros por individuo)TotalAlimentacionCON COMPAÑEROS DE CLASE</v>
      </c>
      <c r="B587" s="10">
        <v>0</v>
      </c>
      <c r="C587" s="10">
        <v>0</v>
      </c>
      <c r="D587" s="12" t="s">
        <v>143</v>
      </c>
      <c r="E587" s="12">
        <v>0.60510631034535167</v>
      </c>
      <c r="F587" s="12">
        <v>0.29868593522235748</v>
      </c>
      <c r="G587" s="12">
        <v>0.30712211543234796</v>
      </c>
      <c r="H587" s="12">
        <v>0.36263748964442671</v>
      </c>
      <c r="I587" s="12">
        <v>0</v>
      </c>
      <c r="J587" s="12">
        <v>0</v>
      </c>
      <c r="K587" s="12">
        <v>0</v>
      </c>
      <c r="L587" s="12">
        <v>0</v>
      </c>
      <c r="M587" s="12">
        <v>0</v>
      </c>
    </row>
    <row r="588" spans="1:13" x14ac:dyDescent="0.35">
      <c r="A588" s="10" t="str">
        <f>B555&amp;C555&amp;D588</f>
        <v>CONSUMO PER CAPITA (kg ó litros por individuo)TotalAlimentacionCON FAMILIA</v>
      </c>
      <c r="B588" s="10">
        <v>0</v>
      </c>
      <c r="C588" s="10">
        <v>0</v>
      </c>
      <c r="D588" s="27" t="s">
        <v>144</v>
      </c>
      <c r="E588" s="28">
        <v>49.330641247027295</v>
      </c>
      <c r="F588" s="28">
        <v>33.071553745497106</v>
      </c>
      <c r="G588" s="28">
        <v>38.890051458078823</v>
      </c>
      <c r="H588" s="28">
        <v>41.361739008056134</v>
      </c>
      <c r="I588" s="28">
        <v>0</v>
      </c>
      <c r="J588" s="28">
        <v>0</v>
      </c>
      <c r="K588" s="28">
        <v>0</v>
      </c>
      <c r="L588" s="28">
        <v>0</v>
      </c>
      <c r="M588" s="12">
        <v>0</v>
      </c>
    </row>
    <row r="589" spans="1:13" x14ac:dyDescent="0.35">
      <c r="A589" s="10" t="str">
        <f>B555&amp;C555&amp;D589</f>
        <v>CONSUMO PER CAPITA (kg ó litros por individuo)TotalAlimentacionCON LA PAREJA</v>
      </c>
      <c r="B589" s="10">
        <v>0</v>
      </c>
      <c r="C589" s="10">
        <v>0</v>
      </c>
      <c r="D589" s="12" t="s">
        <v>145</v>
      </c>
      <c r="E589" s="12">
        <v>23.729957146203031</v>
      </c>
      <c r="F589" s="12">
        <v>15.804044200159787</v>
      </c>
      <c r="G589" s="12">
        <v>19.254206494411093</v>
      </c>
      <c r="H589" s="12">
        <v>20.102499838146354</v>
      </c>
      <c r="I589" s="12">
        <v>0</v>
      </c>
      <c r="J589" s="12">
        <v>0</v>
      </c>
      <c r="K589" s="12">
        <v>0</v>
      </c>
      <c r="L589" s="12">
        <v>0</v>
      </c>
      <c r="M589" s="12">
        <v>0</v>
      </c>
    </row>
    <row r="590" spans="1:13" x14ac:dyDescent="0.35">
      <c r="A590" s="10" t="str">
        <f>B555&amp;C555&amp;D590</f>
        <v>CONSUMO PER CAPITA (kg ó litros por individuo)TotalAlimentacionESTABA SOLO/A</v>
      </c>
      <c r="B590" s="10">
        <v>0</v>
      </c>
      <c r="C590" s="10">
        <v>0</v>
      </c>
      <c r="D590" s="27" t="s">
        <v>146</v>
      </c>
      <c r="E590" s="28">
        <v>21.409539296858505</v>
      </c>
      <c r="F590" s="28">
        <v>17.335845212768824</v>
      </c>
      <c r="G590" s="28">
        <v>16.959016996642777</v>
      </c>
      <c r="H590" s="28">
        <v>16.710873846254426</v>
      </c>
      <c r="I590" s="28">
        <v>0</v>
      </c>
      <c r="J590" s="28">
        <v>0</v>
      </c>
      <c r="K590" s="28">
        <v>0</v>
      </c>
      <c r="L590" s="28">
        <v>0</v>
      </c>
      <c r="M590" s="12">
        <v>0</v>
      </c>
    </row>
    <row r="591" spans="1:13" x14ac:dyDescent="0.35">
      <c r="A591" s="10" t="str">
        <f>B555&amp;C555&amp;D591</f>
        <v>CONSUMO PER CAPITA (kg ó litros por individuo)TotalAlimentacionOTROS</v>
      </c>
      <c r="B591" s="10">
        <v>0</v>
      </c>
      <c r="C591" s="10">
        <v>0</v>
      </c>
      <c r="D591" s="12" t="s">
        <v>147</v>
      </c>
      <c r="E591" s="12">
        <v>1.2228018462471386</v>
      </c>
      <c r="F591" s="12">
        <v>0.61411929843161805</v>
      </c>
      <c r="G591" s="12">
        <v>0.54008882892723853</v>
      </c>
      <c r="H591" s="12">
        <v>0.74373359841109377</v>
      </c>
      <c r="I591" s="12">
        <v>0</v>
      </c>
      <c r="J591" s="12">
        <v>0</v>
      </c>
      <c r="K591" s="12">
        <v>0</v>
      </c>
      <c r="L591" s="12">
        <v>0</v>
      </c>
      <c r="M591" s="12">
        <v>0</v>
      </c>
    </row>
    <row r="592" spans="1:13" x14ac:dyDescent="0.35">
      <c r="A592" s="10" t="str">
        <f>B555&amp;C555&amp;D592</f>
        <v>CONSUMO PER CAPITA (kg ó litros por individuo)TotalAlimentacionESTAR TRABAJANDO</v>
      </c>
      <c r="B592" s="10">
        <v>0</v>
      </c>
      <c r="C592" s="10">
        <v>0</v>
      </c>
      <c r="D592" s="27" t="s">
        <v>148</v>
      </c>
      <c r="E592" s="28">
        <v>15.312507567521431</v>
      </c>
      <c r="F592" s="28">
        <v>10.530365440863438</v>
      </c>
      <c r="G592" s="28">
        <v>10.797938180230879</v>
      </c>
      <c r="H592" s="28">
        <v>11.006925480156283</v>
      </c>
      <c r="I592" s="28">
        <v>0</v>
      </c>
      <c r="J592" s="28">
        <v>0</v>
      </c>
      <c r="K592" s="28">
        <v>0</v>
      </c>
      <c r="L592" s="28">
        <v>0</v>
      </c>
      <c r="M592" s="12">
        <v>0</v>
      </c>
    </row>
    <row r="593" spans="1:13" x14ac:dyDescent="0.35">
      <c r="A593" s="10" t="str">
        <f>B555&amp;C555&amp;D593</f>
        <v>CONSUMO PER CAPITA (kg ó litros por individuo)TotalAlimentacionCOMIDA DE NEGOCIOS</v>
      </c>
      <c r="B593" s="10">
        <v>0</v>
      </c>
      <c r="C593" s="10">
        <v>0</v>
      </c>
      <c r="D593" s="12" t="s">
        <v>149</v>
      </c>
      <c r="E593" s="12">
        <v>0.73566495167364665</v>
      </c>
      <c r="F593" s="12">
        <v>0.33593631899495868</v>
      </c>
      <c r="G593" s="12">
        <v>0.37232022495020828</v>
      </c>
      <c r="H593" s="12">
        <v>0.36461849107354871</v>
      </c>
      <c r="I593" s="12">
        <v>0</v>
      </c>
      <c r="J593" s="12">
        <v>0</v>
      </c>
      <c r="K593" s="12">
        <v>0</v>
      </c>
      <c r="L593" s="12">
        <v>0</v>
      </c>
      <c r="M593" s="12">
        <v>0</v>
      </c>
    </row>
    <row r="594" spans="1:13" x14ac:dyDescent="0.35">
      <c r="A594" s="10" t="str">
        <f>B555&amp;C555&amp;D594</f>
        <v>CONSUMO PER CAPITA (kg ó litros por individuo)TotalAlimentacionPOR PLACER/RELAX</v>
      </c>
      <c r="B594" s="10">
        <v>0</v>
      </c>
      <c r="C594" s="10">
        <v>0</v>
      </c>
      <c r="D594" s="27" t="s">
        <v>150</v>
      </c>
      <c r="E594" s="28">
        <v>24.522557647821998</v>
      </c>
      <c r="F594" s="28">
        <v>15.361972513511871</v>
      </c>
      <c r="G594" s="28">
        <v>18.989100201676287</v>
      </c>
      <c r="H594" s="28">
        <v>20.223051833944165</v>
      </c>
      <c r="I594" s="28">
        <v>0</v>
      </c>
      <c r="J594" s="28">
        <v>0</v>
      </c>
      <c r="K594" s="28">
        <v>0</v>
      </c>
      <c r="L594" s="28">
        <v>0</v>
      </c>
      <c r="M594" s="12">
        <v>0</v>
      </c>
    </row>
    <row r="595" spans="1:13" x14ac:dyDescent="0.35">
      <c r="A595" s="10" t="str">
        <f>B555&amp;C555&amp;D595</f>
        <v>CONSUMO PER CAPITA (kg ó litros por individuo)TotalAlimentacionTENER HAMBRE/SIN PLANIFICAR</v>
      </c>
      <c r="B595" s="10">
        <v>0</v>
      </c>
      <c r="C595" s="10">
        <v>0</v>
      </c>
      <c r="D595" s="12" t="s">
        <v>151</v>
      </c>
      <c r="E595" s="12">
        <v>38.58204047951341</v>
      </c>
      <c r="F595" s="12">
        <v>27.405294357312272</v>
      </c>
      <c r="G595" s="12">
        <v>31.256901797641977</v>
      </c>
      <c r="H595" s="12">
        <v>30.617507911503235</v>
      </c>
      <c r="I595" s="12">
        <v>0</v>
      </c>
      <c r="J595" s="12">
        <v>0</v>
      </c>
      <c r="K595" s="12">
        <v>0</v>
      </c>
      <c r="L595" s="12">
        <v>0</v>
      </c>
      <c r="M595" s="12">
        <v>0</v>
      </c>
    </row>
    <row r="596" spans="1:13" x14ac:dyDescent="0.35">
      <c r="A596" s="10" t="str">
        <f>B555&amp;C555&amp;D596</f>
        <v>CONSUMO PER CAPITA (kg ó litros por individuo)TotalAlimentacionESTAR DE COMPRAS</v>
      </c>
      <c r="B596" s="10">
        <v>0</v>
      </c>
      <c r="C596" s="10">
        <v>0</v>
      </c>
      <c r="D596" s="27" t="s">
        <v>152</v>
      </c>
      <c r="E596" s="28">
        <v>5.0596643796382157</v>
      </c>
      <c r="F596" s="28">
        <v>4.0742131013561389</v>
      </c>
      <c r="G596" s="28">
        <v>3.341951738369259</v>
      </c>
      <c r="H596" s="28">
        <v>3.2366982200060388</v>
      </c>
      <c r="I596" s="28">
        <v>0</v>
      </c>
      <c r="J596" s="28">
        <v>0</v>
      </c>
      <c r="K596" s="28">
        <v>0</v>
      </c>
      <c r="L596" s="28">
        <v>0</v>
      </c>
      <c r="M596" s="12">
        <v>0</v>
      </c>
    </row>
    <row r="597" spans="1:13" x14ac:dyDescent="0.35">
      <c r="A597" s="10" t="str">
        <f>B555&amp;C555&amp;D597</f>
        <v>CONSUMO PER CAPITA (kg ó litros por individuo)TotalAlimentacionNO COCINAR EN CASA</v>
      </c>
      <c r="B597" s="10">
        <v>0</v>
      </c>
      <c r="C597" s="10">
        <v>0</v>
      </c>
      <c r="D597" s="12" t="s">
        <v>153</v>
      </c>
      <c r="E597" s="12">
        <v>8.7109811784989191</v>
      </c>
      <c r="F597" s="12">
        <v>7.1685221760819573</v>
      </c>
      <c r="G597" s="12">
        <v>8.3606801063529872</v>
      </c>
      <c r="H597" s="12">
        <v>7.3514401835393786</v>
      </c>
      <c r="I597" s="12">
        <v>0</v>
      </c>
      <c r="J597" s="12">
        <v>0</v>
      </c>
      <c r="K597" s="12">
        <v>0</v>
      </c>
      <c r="L597" s="12">
        <v>0</v>
      </c>
      <c r="M597" s="12">
        <v>0</v>
      </c>
    </row>
    <row r="598" spans="1:13" x14ac:dyDescent="0.35">
      <c r="A598" s="10" t="str">
        <f>B555&amp;C555&amp;D598</f>
        <v>CONSUMO PER CAPITA (kg ó litros por individuo)TotalAlimentacionCELEBRACION/FIESTA/SALIR TOMAR</v>
      </c>
      <c r="B598" s="10">
        <v>0</v>
      </c>
      <c r="C598" s="10">
        <v>0</v>
      </c>
      <c r="D598" s="27" t="s">
        <v>154</v>
      </c>
      <c r="E598" s="28">
        <v>41.838196775323325</v>
      </c>
      <c r="F598" s="28">
        <v>23.863271726681266</v>
      </c>
      <c r="G598" s="28">
        <v>28.165336535838449</v>
      </c>
      <c r="H598" s="28">
        <v>33.669862241372179</v>
      </c>
      <c r="I598" s="28">
        <v>0</v>
      </c>
      <c r="J598" s="28">
        <v>0</v>
      </c>
      <c r="K598" s="28">
        <v>0</v>
      </c>
      <c r="L598" s="28">
        <v>0</v>
      </c>
      <c r="M598" s="12">
        <v>0</v>
      </c>
    </row>
    <row r="599" spans="1:13" x14ac:dyDescent="0.35">
      <c r="A599" s="10" t="str">
        <f>B555&amp;C555&amp;D599</f>
        <v>CONSUMO PER CAPITA (kg ó litros por individuo)TotalAlimentacionVIENDO DEPORTES</v>
      </c>
      <c r="B599" s="10">
        <v>0</v>
      </c>
      <c r="C599" s="10">
        <v>0</v>
      </c>
      <c r="D599" s="12" t="s">
        <v>155</v>
      </c>
      <c r="E599" s="12">
        <v>2.3190567079462889</v>
      </c>
      <c r="F599" s="12">
        <v>1.2086494493506523</v>
      </c>
      <c r="G599" s="12">
        <v>1.3315953257721385</v>
      </c>
      <c r="H599" s="12">
        <v>1.9992562782950041</v>
      </c>
      <c r="I599" s="12">
        <v>0</v>
      </c>
      <c r="J599" s="12">
        <v>0</v>
      </c>
      <c r="K599" s="12">
        <v>0</v>
      </c>
      <c r="L599" s="12">
        <v>0</v>
      </c>
      <c r="M599" s="12">
        <v>0</v>
      </c>
    </row>
    <row r="600" spans="1:13" x14ac:dyDescent="0.35">
      <c r="A600" s="10" t="str">
        <f>B555&amp;C555&amp;D600</f>
        <v>CONSUMO PER CAPITA (kg ó litros por individuo)TotalAlimentacionOTROS MOTIVOS</v>
      </c>
      <c r="B600" s="10">
        <v>0</v>
      </c>
      <c r="C600" s="10">
        <v>0</v>
      </c>
      <c r="D600" s="27" t="s">
        <v>156</v>
      </c>
      <c r="E600" s="28">
        <v>10.917968112747817</v>
      </c>
      <c r="F600" s="28">
        <v>6.9645556300510894</v>
      </c>
      <c r="G600" s="28">
        <v>6.004118743031122</v>
      </c>
      <c r="H600" s="28">
        <v>6.5561086699146012</v>
      </c>
      <c r="I600" s="28">
        <v>0</v>
      </c>
      <c r="J600" s="28">
        <v>0</v>
      </c>
      <c r="K600" s="28">
        <v>0</v>
      </c>
      <c r="L600" s="28">
        <v>0</v>
      </c>
      <c r="M600" s="12">
        <v>0</v>
      </c>
    </row>
    <row r="601" spans="1:13" x14ac:dyDescent="0.35">
      <c r="A601" s="10" t="str">
        <f>B555&amp;C601&amp;D601</f>
        <v>CONSUMO PER CAPITA (kg ó litros por individuo).T.Alimentos TOTAL INGT.ESPAÑA</v>
      </c>
      <c r="B601" s="10">
        <v>0</v>
      </c>
      <c r="C601" s="10" t="s">
        <v>107</v>
      </c>
      <c r="D601" s="12" t="s">
        <v>36</v>
      </c>
      <c r="E601" s="12">
        <v>51.260675504775655</v>
      </c>
      <c r="F601" s="12">
        <v>36.784712915990362</v>
      </c>
      <c r="G601" s="12">
        <v>44.480102530885276</v>
      </c>
      <c r="H601" s="12">
        <v>46.167053186712366</v>
      </c>
      <c r="I601" s="12">
        <v>0</v>
      </c>
      <c r="J601" s="12">
        <v>0</v>
      </c>
      <c r="K601" s="12">
        <v>0</v>
      </c>
      <c r="L601" s="12">
        <v>0</v>
      </c>
      <c r="M601" s="12">
        <v>0</v>
      </c>
    </row>
    <row r="602" spans="1:13" x14ac:dyDescent="0.35">
      <c r="A602" s="10" t="str">
        <f>B555&amp;C601&amp;D602</f>
        <v>CONSUMO PER CAPITA (kg ó litros por individuo).T.Alimentos TOTAL INGHiper+Super+Discount+G.A</v>
      </c>
      <c r="B602" s="10">
        <v>0</v>
      </c>
      <c r="C602" s="10">
        <v>0</v>
      </c>
      <c r="D602" s="27" t="s">
        <v>23</v>
      </c>
      <c r="E602" s="28">
        <v>1.9454044965271413</v>
      </c>
      <c r="F602" s="28">
        <v>1.7983569821475753</v>
      </c>
      <c r="G602" s="28">
        <v>1.6139257721675713</v>
      </c>
      <c r="H602" s="28">
        <v>1.6856390511688657</v>
      </c>
      <c r="I602" s="28">
        <v>0</v>
      </c>
      <c r="J602" s="28">
        <v>0</v>
      </c>
      <c r="K602" s="28">
        <v>0</v>
      </c>
      <c r="L602" s="28">
        <v>0</v>
      </c>
      <c r="M602" s="12">
        <v>0</v>
      </c>
    </row>
    <row r="603" spans="1:13" x14ac:dyDescent="0.35">
      <c r="A603" s="10" t="str">
        <f>B555&amp;C601&amp;D603</f>
        <v>CONSUMO PER CAPITA (kg ó litros por individuo).T.Alimentos TOTAL INGRestaurantes</v>
      </c>
      <c r="B603" s="10">
        <v>0</v>
      </c>
      <c r="C603" s="10">
        <v>0</v>
      </c>
      <c r="D603" s="12" t="s">
        <v>24</v>
      </c>
      <c r="E603" s="12">
        <v>13.534059514375464</v>
      </c>
      <c r="F603" s="12">
        <v>8.133326505509098</v>
      </c>
      <c r="G603" s="12">
        <v>11.326735341149906</v>
      </c>
      <c r="H603" s="12">
        <v>12.111572763513637</v>
      </c>
      <c r="I603" s="12">
        <v>0</v>
      </c>
      <c r="J603" s="12">
        <v>0</v>
      </c>
      <c r="K603" s="12">
        <v>0</v>
      </c>
      <c r="L603" s="12">
        <v>0</v>
      </c>
      <c r="M603" s="12">
        <v>0</v>
      </c>
    </row>
    <row r="604" spans="1:13" x14ac:dyDescent="0.35">
      <c r="A604" s="10" t="str">
        <f>B555&amp;C601&amp;D604</f>
        <v>CONSUMO PER CAPITA (kg ó litros por individuo).T.Alimentos TOTAL INGRestaurantes Fast Food</v>
      </c>
      <c r="B604" s="10">
        <v>0</v>
      </c>
      <c r="C604" s="10">
        <v>0</v>
      </c>
      <c r="D604" s="27" t="s">
        <v>25</v>
      </c>
      <c r="E604" s="28">
        <v>12.422368123163279</v>
      </c>
      <c r="F604" s="28">
        <v>10.381976455362691</v>
      </c>
      <c r="G604" s="28">
        <v>12.077020823723302</v>
      </c>
      <c r="H604" s="28">
        <v>13.500137145227908</v>
      </c>
      <c r="I604" s="28">
        <v>0</v>
      </c>
      <c r="J604" s="28">
        <v>0</v>
      </c>
      <c r="K604" s="28">
        <v>0</v>
      </c>
      <c r="L604" s="28">
        <v>0</v>
      </c>
      <c r="M604" s="12">
        <v>0</v>
      </c>
    </row>
    <row r="605" spans="1:13" x14ac:dyDescent="0.35">
      <c r="A605" s="10" t="str">
        <f>B555&amp;C601&amp;D605</f>
        <v>CONSUMO PER CAPITA (kg ó litros por individuo).T.Alimentos TOTAL INGBares/Cafeterias/Cervecerias</v>
      </c>
      <c r="B605" s="10">
        <v>0</v>
      </c>
      <c r="C605" s="10">
        <v>0</v>
      </c>
      <c r="D605" s="12" t="s">
        <v>26</v>
      </c>
      <c r="E605" s="12">
        <v>14.762716999204121</v>
      </c>
      <c r="F605" s="12">
        <v>9.6623227978942339</v>
      </c>
      <c r="G605" s="12">
        <v>12.060819269762192</v>
      </c>
      <c r="H605" s="12">
        <v>12.500116823368773</v>
      </c>
      <c r="I605" s="12">
        <v>0</v>
      </c>
      <c r="J605" s="12">
        <v>0</v>
      </c>
      <c r="K605" s="12">
        <v>0</v>
      </c>
      <c r="L605" s="12">
        <v>0</v>
      </c>
      <c r="M605" s="12">
        <v>0</v>
      </c>
    </row>
    <row r="606" spans="1:13" x14ac:dyDescent="0.35">
      <c r="A606" s="10" t="str">
        <f>B555&amp;C601&amp;D606</f>
        <v>CONSUMO PER CAPITA (kg ó litros por individuo).T.Alimentos TOTAL INGPanaderias/Pastelerias</v>
      </c>
      <c r="B606" s="10">
        <v>0</v>
      </c>
      <c r="C606" s="10">
        <v>0</v>
      </c>
      <c r="D606" s="27" t="s">
        <v>27</v>
      </c>
      <c r="E606" s="28">
        <v>1.0043758986296532</v>
      </c>
      <c r="F606" s="28">
        <v>0.82239878458526017</v>
      </c>
      <c r="G606" s="28">
        <v>0.7988984555714489</v>
      </c>
      <c r="H606" s="28">
        <v>0.7277469566584106</v>
      </c>
      <c r="I606" s="28">
        <v>0</v>
      </c>
      <c r="J606" s="28">
        <v>0</v>
      </c>
      <c r="K606" s="28">
        <v>0</v>
      </c>
      <c r="L606" s="28">
        <v>0</v>
      </c>
      <c r="M606" s="12">
        <v>0</v>
      </c>
    </row>
    <row r="607" spans="1:13" x14ac:dyDescent="0.35">
      <c r="A607" s="10" t="str">
        <f>B555&amp;C601&amp;D607</f>
        <v>CONSUMO PER CAPITA (kg ó litros por individuo).T.Alimentos TOTAL INGTda.Alimentacion/Delicatesen</v>
      </c>
      <c r="B607" s="10">
        <v>0</v>
      </c>
      <c r="C607" s="10">
        <v>0</v>
      </c>
      <c r="D607" s="12" t="s">
        <v>122</v>
      </c>
      <c r="E607" s="12">
        <v>0.33043323639022842</v>
      </c>
      <c r="F607" s="12">
        <v>0.27519991178210257</v>
      </c>
      <c r="G607" s="12">
        <v>0.22596140186471492</v>
      </c>
      <c r="H607" s="12">
        <v>0.22836382162121804</v>
      </c>
      <c r="I607" s="12">
        <v>0</v>
      </c>
      <c r="J607" s="12">
        <v>0</v>
      </c>
      <c r="K607" s="12">
        <v>0</v>
      </c>
      <c r="L607" s="12">
        <v>0</v>
      </c>
      <c r="M607" s="12">
        <v>0</v>
      </c>
    </row>
    <row r="608" spans="1:13" x14ac:dyDescent="0.35">
      <c r="A608" s="10" t="str">
        <f>B555&amp;C601&amp;D608</f>
        <v>CONSUMO PER CAPITA (kg ó litros por individuo).T.Alimentos TOTAL INGCanal Conveniencia/24h</v>
      </c>
      <c r="B608" s="10">
        <v>0</v>
      </c>
      <c r="C608" s="10">
        <v>0</v>
      </c>
      <c r="D608" s="27" t="s">
        <v>123</v>
      </c>
      <c r="E608" s="28">
        <v>3.1238292597953623</v>
      </c>
      <c r="F608" s="28">
        <v>3.4844535362323334</v>
      </c>
      <c r="G608" s="28">
        <v>3.6228447740787355</v>
      </c>
      <c r="H608" s="28">
        <v>2.4059344919088437</v>
      </c>
      <c r="I608" s="28">
        <v>0</v>
      </c>
      <c r="J608" s="28">
        <v>0</v>
      </c>
      <c r="K608" s="28">
        <v>0</v>
      </c>
      <c r="L608" s="28">
        <v>0</v>
      </c>
      <c r="M608" s="12">
        <v>0</v>
      </c>
    </row>
    <row r="609" spans="1:13" x14ac:dyDescent="0.35">
      <c r="A609" s="10" t="str">
        <f>B555&amp;C601&amp;D609</f>
        <v>CONSUMO PER CAPITA (kg ó litros por individuo).T.Alimentos TOTAL INGHoteles</v>
      </c>
      <c r="B609" s="10">
        <v>0</v>
      </c>
      <c r="C609" s="10">
        <v>0</v>
      </c>
      <c r="D609" s="12" t="s">
        <v>29</v>
      </c>
      <c r="E609" s="12">
        <v>0.33879895765064266</v>
      </c>
      <c r="F609" s="12">
        <v>0.16140333248391864</v>
      </c>
      <c r="G609" s="12">
        <v>0.26621736846155375</v>
      </c>
      <c r="H609" s="12">
        <v>0.22047402242776337</v>
      </c>
      <c r="I609" s="12">
        <v>0</v>
      </c>
      <c r="J609" s="12">
        <v>0</v>
      </c>
      <c r="K609" s="12">
        <v>0</v>
      </c>
      <c r="L609" s="12">
        <v>0</v>
      </c>
      <c r="M609" s="12">
        <v>0</v>
      </c>
    </row>
    <row r="610" spans="1:13" x14ac:dyDescent="0.35">
      <c r="A610" s="10" t="str">
        <f>B555&amp;C601&amp;D610</f>
        <v>CONSUMO PER CAPITA (kg ó litros por individuo).T.Alimentos TOTAL INGEstaciones de servicio</v>
      </c>
      <c r="B610" s="10">
        <v>0</v>
      </c>
      <c r="C610" s="10">
        <v>0</v>
      </c>
      <c r="D610" s="27" t="s">
        <v>30</v>
      </c>
      <c r="E610" s="28">
        <v>0.57996167547013255</v>
      </c>
      <c r="F610" s="28">
        <v>0.36446328113933846</v>
      </c>
      <c r="G610" s="28">
        <v>0.39493546970228366</v>
      </c>
      <c r="H610" s="28">
        <v>0.42956749197994798</v>
      </c>
      <c r="I610" s="28">
        <v>0</v>
      </c>
      <c r="J610" s="28">
        <v>0</v>
      </c>
      <c r="K610" s="28">
        <v>0</v>
      </c>
      <c r="L610" s="28">
        <v>0</v>
      </c>
      <c r="M610" s="12">
        <v>0</v>
      </c>
    </row>
    <row r="611" spans="1:13" x14ac:dyDescent="0.35">
      <c r="A611" s="10" t="str">
        <f>B555&amp;C601&amp;D611</f>
        <v>CONSUMO PER CAPITA (kg ó litros por individuo).T.Alimentos TOTAL INGMaquinas dispensadoras</v>
      </c>
      <c r="B611" s="10">
        <v>0</v>
      </c>
      <c r="C611" s="10">
        <v>0</v>
      </c>
      <c r="D611" s="12" t="s">
        <v>31</v>
      </c>
      <c r="E611" s="12">
        <v>0.12412438193002261</v>
      </c>
      <c r="F611" s="12">
        <v>7.492721297130607E-2</v>
      </c>
      <c r="G611" s="12">
        <v>6.8153411861311228E-2</v>
      </c>
      <c r="H611" s="12">
        <v>7.1744704738015114E-2</v>
      </c>
      <c r="I611" s="12">
        <v>0</v>
      </c>
      <c r="J611" s="12">
        <v>0</v>
      </c>
      <c r="K611" s="12">
        <v>0</v>
      </c>
      <c r="L611" s="12">
        <v>0</v>
      </c>
      <c r="M611" s="12">
        <v>0</v>
      </c>
    </row>
    <row r="612" spans="1:13" x14ac:dyDescent="0.35">
      <c r="A612" s="10" t="str">
        <f>B555&amp;C601&amp;D612</f>
        <v>CONSUMO PER CAPITA (kg ó litros por individuo).T.Alimentos TOTAL INGServicio en la empresa</v>
      </c>
      <c r="B612" s="10">
        <v>0</v>
      </c>
      <c r="C612" s="10">
        <v>0</v>
      </c>
      <c r="D612" s="27" t="s">
        <v>32</v>
      </c>
      <c r="E612" s="28">
        <v>0.78991189735105127</v>
      </c>
      <c r="F612" s="28">
        <v>0.3456087092329399</v>
      </c>
      <c r="G612" s="28">
        <v>0.54193451449048125</v>
      </c>
      <c r="H612" s="28">
        <v>0.31412548927472561</v>
      </c>
      <c r="I612" s="28">
        <v>0</v>
      </c>
      <c r="J612" s="28">
        <v>0</v>
      </c>
      <c r="K612" s="28">
        <v>0</v>
      </c>
      <c r="L612" s="28">
        <v>0</v>
      </c>
      <c r="M612" s="12">
        <v>0</v>
      </c>
    </row>
    <row r="613" spans="1:13" x14ac:dyDescent="0.35">
      <c r="A613" s="10" t="str">
        <f>B555&amp;C601&amp;D613</f>
        <v>CONSUMO PER CAPITA (kg ó litros por individuo).T.Alimentos TOTAL INGResto de canales</v>
      </c>
      <c r="B613" s="10">
        <v>0</v>
      </c>
      <c r="C613" s="10">
        <v>0</v>
      </c>
      <c r="D613" s="12" t="s">
        <v>33</v>
      </c>
      <c r="E613" s="12">
        <v>2.3047018031060849</v>
      </c>
      <c r="F613" s="12">
        <v>1.280273884842636</v>
      </c>
      <c r="G613" s="12">
        <v>1.482645393731415</v>
      </c>
      <c r="H613" s="12">
        <v>1.971639541575021</v>
      </c>
      <c r="I613" s="12">
        <v>0</v>
      </c>
      <c r="J613" s="12">
        <v>0</v>
      </c>
      <c r="K613" s="12">
        <v>0</v>
      </c>
      <c r="L613" s="12">
        <v>0</v>
      </c>
      <c r="M613" s="12">
        <v>0</v>
      </c>
    </row>
    <row r="614" spans="1:13" x14ac:dyDescent="0.35">
      <c r="A614" s="10" t="str">
        <f>B555&amp;C601&amp;D614</f>
        <v>CONSUMO PER CAPITA (kg ó litros por individuo).T.Alimentos TOTAL INGEN LA CALLE</v>
      </c>
      <c r="B614" s="10">
        <v>0</v>
      </c>
      <c r="C614" s="10">
        <v>0</v>
      </c>
      <c r="D614" s="27" t="s">
        <v>124</v>
      </c>
      <c r="E614" s="28">
        <v>1.8406943312731923</v>
      </c>
      <c r="F614" s="28">
        <v>1.4630293322093089</v>
      </c>
      <c r="G614" s="28">
        <v>1.7937856086684851</v>
      </c>
      <c r="H614" s="28">
        <v>1.3228545154364861</v>
      </c>
      <c r="I614" s="28">
        <v>0</v>
      </c>
      <c r="J614" s="28">
        <v>0</v>
      </c>
      <c r="K614" s="28">
        <v>0</v>
      </c>
      <c r="L614" s="28">
        <v>0</v>
      </c>
      <c r="M614" s="12">
        <v>0</v>
      </c>
    </row>
    <row r="615" spans="1:13" x14ac:dyDescent="0.35">
      <c r="A615" s="10" t="str">
        <f>B555&amp;C601&amp;D615</f>
        <v>CONSUMO PER CAPITA (kg ó litros por individuo).T.Alimentos TOTAL INGEN CASA DE OTROS</v>
      </c>
      <c r="B615" s="10">
        <v>0</v>
      </c>
      <c r="C615" s="10">
        <v>0</v>
      </c>
      <c r="D615" s="12" t="s">
        <v>125</v>
      </c>
      <c r="E615" s="12">
        <v>2.2668674104836772</v>
      </c>
      <c r="F615" s="12">
        <v>2.7158825009422185</v>
      </c>
      <c r="G615" s="12">
        <v>2.6964243270790882</v>
      </c>
      <c r="H615" s="12">
        <v>2.599361938751628</v>
      </c>
      <c r="I615" s="12">
        <v>0</v>
      </c>
      <c r="J615" s="12">
        <v>0</v>
      </c>
      <c r="K615" s="12">
        <v>0</v>
      </c>
      <c r="L615" s="12">
        <v>0</v>
      </c>
      <c r="M615" s="12">
        <v>0</v>
      </c>
    </row>
    <row r="616" spans="1:13" x14ac:dyDescent="0.35">
      <c r="A616" s="10" t="str">
        <f>B555&amp;C601&amp;D616</f>
        <v>CONSUMO PER CAPITA (kg ó litros por individuo).T.Alimentos TOTAL INGEN EL ESTABLECIMIENTO</v>
      </c>
      <c r="B616" s="10">
        <v>0</v>
      </c>
      <c r="C616" s="10">
        <v>0</v>
      </c>
      <c r="D616" s="27" t="s">
        <v>126</v>
      </c>
      <c r="E616" s="28">
        <v>35.976444727400995</v>
      </c>
      <c r="F616" s="28">
        <v>19.134708867329373</v>
      </c>
      <c r="G616" s="28">
        <v>24.233398631109615</v>
      </c>
      <c r="H616" s="28">
        <v>28.260725651212681</v>
      </c>
      <c r="I616" s="28">
        <v>0</v>
      </c>
      <c r="J616" s="28">
        <v>0</v>
      </c>
      <c r="K616" s="28">
        <v>0</v>
      </c>
      <c r="L616" s="28">
        <v>0</v>
      </c>
      <c r="M616" s="12">
        <v>0</v>
      </c>
    </row>
    <row r="617" spans="1:13" x14ac:dyDescent="0.35">
      <c r="A617" s="10" t="str">
        <f>B555&amp;C601&amp;D617</f>
        <v>CONSUMO PER CAPITA (kg ó litros por individuo).T.Alimentos TOTAL INGEN EL TRABAJO</v>
      </c>
      <c r="B617" s="10">
        <v>0</v>
      </c>
      <c r="C617" s="10">
        <v>0</v>
      </c>
      <c r="D617" s="12" t="s">
        <v>127</v>
      </c>
      <c r="E617" s="12">
        <v>1.3631182184641815</v>
      </c>
      <c r="F617" s="12">
        <v>0.96560492019765343</v>
      </c>
      <c r="G617" s="12">
        <v>1.2973206919849098</v>
      </c>
      <c r="H617" s="12">
        <v>1.383920265502931</v>
      </c>
      <c r="I617" s="12">
        <v>0</v>
      </c>
      <c r="J617" s="12">
        <v>0</v>
      </c>
      <c r="K617" s="12">
        <v>0</v>
      </c>
      <c r="L617" s="12">
        <v>0</v>
      </c>
      <c r="M617" s="12">
        <v>0</v>
      </c>
    </row>
    <row r="618" spans="1:13" x14ac:dyDescent="0.35">
      <c r="A618" s="10" t="str">
        <f>B555&amp;C601&amp;D618</f>
        <v>CONSUMO PER CAPITA (kg ó litros por individuo).T.Alimentos TOTAL INGEN COLEGIO/INSTITUTO/UNIV.</v>
      </c>
      <c r="B618" s="10">
        <v>0</v>
      </c>
      <c r="C618" s="10">
        <v>0</v>
      </c>
      <c r="D618" s="27" t="s">
        <v>128</v>
      </c>
      <c r="E618" s="28">
        <v>0.21039842176598106</v>
      </c>
      <c r="F618" s="28">
        <v>9.6961428860002058E-2</v>
      </c>
      <c r="G618" s="28">
        <v>8.1163440124637581E-2</v>
      </c>
      <c r="H618" s="28">
        <v>0.13918604043610455</v>
      </c>
      <c r="I618" s="28">
        <v>0</v>
      </c>
      <c r="J618" s="28">
        <v>0</v>
      </c>
      <c r="K618" s="28">
        <v>0</v>
      </c>
      <c r="L618" s="28">
        <v>0</v>
      </c>
      <c r="M618" s="12">
        <v>0</v>
      </c>
    </row>
    <row r="619" spans="1:13" x14ac:dyDescent="0.35">
      <c r="A619" s="10" t="str">
        <f>B555&amp;C601&amp;D619</f>
        <v>CONSUMO PER CAPITA (kg ó litros por individuo).T.Alimentos TOTAL INGEN MI CASA</v>
      </c>
      <c r="B619" s="10">
        <v>0</v>
      </c>
      <c r="C619" s="10">
        <v>0</v>
      </c>
      <c r="D619" s="12" t="s">
        <v>129</v>
      </c>
      <c r="E619" s="12">
        <v>8.6858779144885947</v>
      </c>
      <c r="F619" s="12">
        <v>11.587842265489183</v>
      </c>
      <c r="G619" s="12">
        <v>13.626417217423445</v>
      </c>
      <c r="H619" s="12">
        <v>11.581485794190243</v>
      </c>
      <c r="I619" s="12">
        <v>0</v>
      </c>
      <c r="J619" s="12">
        <v>0</v>
      </c>
      <c r="K619" s="12">
        <v>0</v>
      </c>
      <c r="L619" s="12">
        <v>0</v>
      </c>
      <c r="M619" s="12">
        <v>0</v>
      </c>
    </row>
    <row r="620" spans="1:13" x14ac:dyDescent="0.35">
      <c r="A620" s="10" t="str">
        <f>B555&amp;C601&amp;D620</f>
        <v>CONSUMO PER CAPITA (kg ó litros por individuo).T.Alimentos TOTAL INGEN M.TRANSP.(AVION,TREN,AUTOC,E</v>
      </c>
      <c r="B620" s="10">
        <v>0</v>
      </c>
      <c r="C620" s="10">
        <v>0</v>
      </c>
      <c r="D620" s="27" t="s">
        <v>130</v>
      </c>
      <c r="E620" s="28">
        <v>0.122590224769194</v>
      </c>
      <c r="F620" s="28">
        <v>6.6491272343199001E-2</v>
      </c>
      <c r="G620" s="28">
        <v>0.13085933436058517</v>
      </c>
      <c r="H620" s="28">
        <v>9.0746181189793065E-2</v>
      </c>
      <c r="I620" s="28">
        <v>0</v>
      </c>
      <c r="J620" s="28">
        <v>0</v>
      </c>
      <c r="K620" s="28">
        <v>0</v>
      </c>
      <c r="L620" s="28">
        <v>0</v>
      </c>
      <c r="M620" s="12">
        <v>0</v>
      </c>
    </row>
    <row r="621" spans="1:13" x14ac:dyDescent="0.35">
      <c r="A621" s="10" t="str">
        <f>B555&amp;C601&amp;D621</f>
        <v>CONSUMO PER CAPITA (kg ó litros por individuo).T.Alimentos TOTAL INGEN OTRO LUGAR</v>
      </c>
      <c r="B621" s="10">
        <v>0</v>
      </c>
      <c r="C621" s="10">
        <v>0</v>
      </c>
      <c r="D621" s="12" t="s">
        <v>131</v>
      </c>
      <c r="E621" s="12">
        <v>0.79469973070298994</v>
      </c>
      <c r="F621" s="12">
        <v>0.75418581285713737</v>
      </c>
      <c r="G621" s="12">
        <v>0.62072984825603472</v>
      </c>
      <c r="H621" s="12">
        <v>0.78877711451743648</v>
      </c>
      <c r="I621" s="12">
        <v>0</v>
      </c>
      <c r="J621" s="12">
        <v>0</v>
      </c>
      <c r="K621" s="12">
        <v>0</v>
      </c>
      <c r="L621" s="12">
        <v>0</v>
      </c>
      <c r="M621" s="12">
        <v>0</v>
      </c>
    </row>
    <row r="622" spans="1:13" x14ac:dyDescent="0.35">
      <c r="A622" s="10" t="str">
        <f>B555&amp;C601&amp;D622</f>
        <v>CONSUMO PER CAPITA (kg ó litros por individuo).T.Alimentos TOTAL INGDESAYUNO</v>
      </c>
      <c r="B622" s="10">
        <v>0</v>
      </c>
      <c r="C622" s="10">
        <v>0</v>
      </c>
      <c r="D622" s="27" t="s">
        <v>132</v>
      </c>
      <c r="E622" s="28">
        <v>5.1595018347691379</v>
      </c>
      <c r="F622" s="28">
        <v>3.3975774312593789</v>
      </c>
      <c r="G622" s="28">
        <v>3.8901394472673161</v>
      </c>
      <c r="H622" s="28">
        <v>3.7323847422402814</v>
      </c>
      <c r="I622" s="28">
        <v>0</v>
      </c>
      <c r="J622" s="28">
        <v>0</v>
      </c>
      <c r="K622" s="28">
        <v>0</v>
      </c>
      <c r="L622" s="28">
        <v>0</v>
      </c>
      <c r="M622" s="12">
        <v>0</v>
      </c>
    </row>
    <row r="623" spans="1:13" x14ac:dyDescent="0.35">
      <c r="A623" s="10" t="str">
        <f>B555&amp;C601&amp;D623</f>
        <v>CONSUMO PER CAPITA (kg ó litros por individuo).T.Alimentos TOTAL INGAPERITIVO/ANTES DE COMER</v>
      </c>
      <c r="B623" s="10">
        <v>0</v>
      </c>
      <c r="C623" s="10">
        <v>0</v>
      </c>
      <c r="D623" s="12" t="s">
        <v>133</v>
      </c>
      <c r="E623" s="12">
        <v>1.9484030762546243</v>
      </c>
      <c r="F623" s="12">
        <v>1.3342588948355776</v>
      </c>
      <c r="G623" s="12">
        <v>1.5704643294450529</v>
      </c>
      <c r="H623" s="12">
        <v>1.5500584038138985</v>
      </c>
      <c r="I623" s="12">
        <v>0</v>
      </c>
      <c r="J623" s="12">
        <v>0</v>
      </c>
      <c r="K623" s="12">
        <v>0</v>
      </c>
      <c r="L623" s="12">
        <v>0</v>
      </c>
      <c r="M623" s="12">
        <v>0</v>
      </c>
    </row>
    <row r="624" spans="1:13" x14ac:dyDescent="0.35">
      <c r="A624" s="10" t="str">
        <f>B555&amp;C601&amp;D624</f>
        <v>CONSUMO PER CAPITA (kg ó litros por individuo).T.Alimentos TOTAL INGCOMIDA</v>
      </c>
      <c r="B624" s="10">
        <v>0</v>
      </c>
      <c r="C624" s="10">
        <v>0</v>
      </c>
      <c r="D624" s="27" t="s">
        <v>134</v>
      </c>
      <c r="E624" s="28">
        <v>24.525949038288498</v>
      </c>
      <c r="F624" s="28">
        <v>17.235229807075569</v>
      </c>
      <c r="G624" s="28">
        <v>22.489613296022874</v>
      </c>
      <c r="H624" s="28">
        <v>22.924634883229814</v>
      </c>
      <c r="I624" s="28">
        <v>0</v>
      </c>
      <c r="J624" s="28">
        <v>0</v>
      </c>
      <c r="K624" s="28">
        <v>0</v>
      </c>
      <c r="L624" s="28">
        <v>0</v>
      </c>
      <c r="M624" s="12">
        <v>0</v>
      </c>
    </row>
    <row r="625" spans="1:13" x14ac:dyDescent="0.35">
      <c r="A625" s="10" t="str">
        <f>B555&amp;C601&amp;D625</f>
        <v>CONSUMO PER CAPITA (kg ó litros por individuo).T.Alimentos TOTAL INGTARDE/MERIENDA</v>
      </c>
      <c r="B625" s="10">
        <v>0</v>
      </c>
      <c r="C625" s="10">
        <v>0</v>
      </c>
      <c r="D625" s="12" t="s">
        <v>135</v>
      </c>
      <c r="E625" s="12">
        <v>2.8474337191299584</v>
      </c>
      <c r="F625" s="12">
        <v>1.8532570503613164</v>
      </c>
      <c r="G625" s="12">
        <v>2.1639412545706156</v>
      </c>
      <c r="H625" s="12">
        <v>2.1318865201190182</v>
      </c>
      <c r="I625" s="12">
        <v>0</v>
      </c>
      <c r="J625" s="12">
        <v>0</v>
      </c>
      <c r="K625" s="12">
        <v>0</v>
      </c>
      <c r="L625" s="12">
        <v>0</v>
      </c>
      <c r="M625" s="12">
        <v>0</v>
      </c>
    </row>
    <row r="626" spans="1:13" x14ac:dyDescent="0.35">
      <c r="A626" s="10" t="str">
        <f>B555&amp;C601&amp;D626</f>
        <v>CONSUMO PER CAPITA (kg ó litros por individuo).T.Alimentos TOTAL INGANTES DE CENAR</v>
      </c>
      <c r="B626" s="10">
        <v>0</v>
      </c>
      <c r="C626" s="10">
        <v>0</v>
      </c>
      <c r="D626" s="27" t="s">
        <v>136</v>
      </c>
      <c r="E626" s="28">
        <v>0.74062397050059292</v>
      </c>
      <c r="F626" s="28">
        <v>0.56796483956297017</v>
      </c>
      <c r="G626" s="28">
        <v>0.63772663795069995</v>
      </c>
      <c r="H626" s="28">
        <v>0.61572165938903745</v>
      </c>
      <c r="I626" s="28">
        <v>0</v>
      </c>
      <c r="J626" s="28">
        <v>0</v>
      </c>
      <c r="K626" s="28">
        <v>0</v>
      </c>
      <c r="L626" s="28">
        <v>0</v>
      </c>
      <c r="M626" s="12">
        <v>0</v>
      </c>
    </row>
    <row r="627" spans="1:13" x14ac:dyDescent="0.35">
      <c r="A627" s="10" t="str">
        <f>B555&amp;C601&amp;D627</f>
        <v>CONSUMO PER CAPITA (kg ó litros por individuo).T.Alimentos TOTAL INGCENA</v>
      </c>
      <c r="B627" s="10">
        <v>0</v>
      </c>
      <c r="C627" s="10">
        <v>0</v>
      </c>
      <c r="D627" s="12" t="s">
        <v>137</v>
      </c>
      <c r="E627" s="12">
        <v>14.982404870597749</v>
      </c>
      <c r="F627" s="12">
        <v>11.573215393993431</v>
      </c>
      <c r="G627" s="12">
        <v>12.970256051579721</v>
      </c>
      <c r="H627" s="12">
        <v>14.287119798893476</v>
      </c>
      <c r="I627" s="12">
        <v>0</v>
      </c>
      <c r="J627" s="12">
        <v>0</v>
      </c>
      <c r="K627" s="12">
        <v>0</v>
      </c>
      <c r="L627" s="12">
        <v>0</v>
      </c>
      <c r="M627" s="12">
        <v>0</v>
      </c>
    </row>
    <row r="628" spans="1:13" x14ac:dyDescent="0.35">
      <c r="A628" s="10" t="str">
        <f>B555&amp;C601&amp;D628</f>
        <v>CONSUMO PER CAPITA (kg ó litros por individuo).T.Alimentos TOTAL INGDESPUES DE LA CENA</v>
      </c>
      <c r="B628" s="10">
        <v>0</v>
      </c>
      <c r="C628" s="10">
        <v>0</v>
      </c>
      <c r="D628" s="27" t="s">
        <v>138</v>
      </c>
      <c r="E628" s="28">
        <v>0.34447568547961532</v>
      </c>
      <c r="F628" s="28">
        <v>0.19024298381778862</v>
      </c>
      <c r="G628" s="28">
        <v>0.18864771513665818</v>
      </c>
      <c r="H628" s="28">
        <v>0.26721395974487011</v>
      </c>
      <c r="I628" s="28">
        <v>0</v>
      </c>
      <c r="J628" s="28">
        <v>0</v>
      </c>
      <c r="K628" s="28">
        <v>0</v>
      </c>
      <c r="L628" s="28">
        <v>0</v>
      </c>
      <c r="M628" s="12">
        <v>0</v>
      </c>
    </row>
    <row r="629" spans="1:13" x14ac:dyDescent="0.35">
      <c r="A629" s="10" t="str">
        <f>B555&amp;C601&amp;D629</f>
        <v>CONSUMO PER CAPITA (kg ó litros por individuo).T.Alimentos TOTAL INGDURANTE EL DIA</v>
      </c>
      <c r="B629" s="10">
        <v>0</v>
      </c>
      <c r="C629" s="10">
        <v>0</v>
      </c>
      <c r="D629" s="12" t="s">
        <v>139</v>
      </c>
      <c r="E629" s="12">
        <v>0.71189652339655052</v>
      </c>
      <c r="F629" s="12">
        <v>0.63296124586847657</v>
      </c>
      <c r="G629" s="12">
        <v>0.56930392053144907</v>
      </c>
      <c r="H629" s="12">
        <v>0.65804382477848922</v>
      </c>
      <c r="I629" s="12">
        <v>0</v>
      </c>
      <c r="J629" s="12">
        <v>0</v>
      </c>
      <c r="K629" s="12">
        <v>0</v>
      </c>
      <c r="L629" s="12">
        <v>0</v>
      </c>
      <c r="M629" s="12">
        <v>0</v>
      </c>
    </row>
    <row r="630" spans="1:13" x14ac:dyDescent="0.35">
      <c r="A630" s="10" t="str">
        <f>B555&amp;C601&amp;D630</f>
        <v>CONSUMO PER CAPITA (kg ó litros por individuo).T.Alimentos TOTAL INGCON AMIGOS</v>
      </c>
      <c r="B630" s="10">
        <v>0</v>
      </c>
      <c r="C630" s="10">
        <v>0</v>
      </c>
      <c r="D630" s="27" t="s">
        <v>140</v>
      </c>
      <c r="E630" s="28">
        <v>11.17025932155874</v>
      </c>
      <c r="F630" s="28">
        <v>6.8255064412709894</v>
      </c>
      <c r="G630" s="28">
        <v>7.6012796328200372</v>
      </c>
      <c r="H630" s="28">
        <v>8.4899150300355402</v>
      </c>
      <c r="I630" s="28">
        <v>0</v>
      </c>
      <c r="J630" s="28">
        <v>0</v>
      </c>
      <c r="K630" s="28">
        <v>0</v>
      </c>
      <c r="L630" s="28">
        <v>0</v>
      </c>
      <c r="M630" s="12">
        <v>0</v>
      </c>
    </row>
    <row r="631" spans="1:13" x14ac:dyDescent="0.35">
      <c r="A631" s="10" t="str">
        <f>B555&amp;C601&amp;D631</f>
        <v>CONSUMO PER CAPITA (kg ó litros por individuo).T.Alimentos TOTAL INGCON CLIENTES</v>
      </c>
      <c r="B631" s="10">
        <v>0</v>
      </c>
      <c r="C631" s="10">
        <v>0</v>
      </c>
      <c r="D631" s="12" t="s">
        <v>141</v>
      </c>
      <c r="E631" s="12">
        <v>0.27725167848218885</v>
      </c>
      <c r="F631" s="12">
        <v>0.19054078630443824</v>
      </c>
      <c r="G631" s="12">
        <v>0.19075975873163378</v>
      </c>
      <c r="H631" s="12">
        <v>8.5150594356795964E-2</v>
      </c>
      <c r="I631" s="12">
        <v>0</v>
      </c>
      <c r="J631" s="12">
        <v>0</v>
      </c>
      <c r="K631" s="12">
        <v>0</v>
      </c>
      <c r="L631" s="12">
        <v>0</v>
      </c>
      <c r="M631" s="12">
        <v>0</v>
      </c>
    </row>
    <row r="632" spans="1:13" x14ac:dyDescent="0.35">
      <c r="A632" s="10" t="str">
        <f>B555&amp;C601&amp;D632</f>
        <v>CONSUMO PER CAPITA (kg ó litros por individuo).T.Alimentos TOTAL INGCON COMPAÑEROS DE TRABAJO</v>
      </c>
      <c r="B632" s="10">
        <v>0</v>
      </c>
      <c r="C632" s="10">
        <v>0</v>
      </c>
      <c r="D632" s="27" t="s">
        <v>142</v>
      </c>
      <c r="E632" s="28">
        <v>2.904274160585846</v>
      </c>
      <c r="F632" s="28">
        <v>1.4504195543726666</v>
      </c>
      <c r="G632" s="28">
        <v>1.4346564439496658</v>
      </c>
      <c r="H632" s="28">
        <v>1.796780714897541</v>
      </c>
      <c r="I632" s="28">
        <v>0</v>
      </c>
      <c r="J632" s="28">
        <v>0</v>
      </c>
      <c r="K632" s="28">
        <v>0</v>
      </c>
      <c r="L632" s="28">
        <v>0</v>
      </c>
      <c r="M632" s="12">
        <v>0</v>
      </c>
    </row>
    <row r="633" spans="1:13" x14ac:dyDescent="0.35">
      <c r="A633" s="10" t="str">
        <f>B555&amp;C601&amp;D633</f>
        <v>CONSUMO PER CAPITA (kg ó litros por individuo).T.Alimentos TOTAL INGCON COMPAÑEROS DE CLASE</v>
      </c>
      <c r="B633" s="10">
        <v>0</v>
      </c>
      <c r="C633" s="10">
        <v>0</v>
      </c>
      <c r="D633" s="12" t="s">
        <v>143</v>
      </c>
      <c r="E633" s="12">
        <v>0.24497110294615104</v>
      </c>
      <c r="F633" s="12">
        <v>0.10929006585560043</v>
      </c>
      <c r="G633" s="12">
        <v>0.10460124202984812</v>
      </c>
      <c r="H633" s="12">
        <v>0.14322426602355004</v>
      </c>
      <c r="I633" s="12">
        <v>0</v>
      </c>
      <c r="J633" s="12">
        <v>0</v>
      </c>
      <c r="K633" s="12">
        <v>0</v>
      </c>
      <c r="L633" s="12">
        <v>0</v>
      </c>
      <c r="M633" s="12">
        <v>0</v>
      </c>
    </row>
    <row r="634" spans="1:13" x14ac:dyDescent="0.35">
      <c r="A634" s="10" t="str">
        <f>B555&amp;C601&amp;D634</f>
        <v>CONSUMO PER CAPITA (kg ó litros por individuo).T.Alimentos TOTAL INGCON FAMILIA</v>
      </c>
      <c r="B634" s="10">
        <v>0</v>
      </c>
      <c r="C634" s="10">
        <v>0</v>
      </c>
      <c r="D634" s="27" t="s">
        <v>144</v>
      </c>
      <c r="E634" s="28">
        <v>20.781190029750867</v>
      </c>
      <c r="F634" s="28">
        <v>16.166228073062836</v>
      </c>
      <c r="G634" s="28">
        <v>20.558536648867136</v>
      </c>
      <c r="H634" s="28">
        <v>21.030053952112478</v>
      </c>
      <c r="I634" s="28">
        <v>0</v>
      </c>
      <c r="J634" s="28">
        <v>0</v>
      </c>
      <c r="K634" s="28">
        <v>0</v>
      </c>
      <c r="L634" s="28">
        <v>0</v>
      </c>
      <c r="M634" s="12">
        <v>0</v>
      </c>
    </row>
    <row r="635" spans="1:13" x14ac:dyDescent="0.35">
      <c r="A635" s="10" t="str">
        <f>B555&amp;C601&amp;D635</f>
        <v>CONSUMO PER CAPITA (kg ó litros por individuo).T.Alimentos TOTAL INGCON LA PAREJA</v>
      </c>
      <c r="B635" s="10">
        <v>0</v>
      </c>
      <c r="C635" s="10">
        <v>0</v>
      </c>
      <c r="D635" s="12" t="s">
        <v>145</v>
      </c>
      <c r="E635" s="12">
        <v>10.20661434438753</v>
      </c>
      <c r="F635" s="12">
        <v>7.3620001031046804</v>
      </c>
      <c r="G635" s="12">
        <v>9.475111102403794</v>
      </c>
      <c r="H635" s="12">
        <v>9.6995899521059474</v>
      </c>
      <c r="I635" s="12">
        <v>0</v>
      </c>
      <c r="J635" s="12">
        <v>0</v>
      </c>
      <c r="K635" s="12">
        <v>0</v>
      </c>
      <c r="L635" s="12">
        <v>0</v>
      </c>
      <c r="M635" s="12">
        <v>0</v>
      </c>
    </row>
    <row r="636" spans="1:13" x14ac:dyDescent="0.35">
      <c r="A636" s="10" t="str">
        <f>B555&amp;C601&amp;D636</f>
        <v>CONSUMO PER CAPITA (kg ó litros por individuo).T.Alimentos TOTAL INGESTABA SOLO/A</v>
      </c>
      <c r="B636" s="10">
        <v>0</v>
      </c>
      <c r="C636" s="10">
        <v>0</v>
      </c>
      <c r="D636" s="27" t="s">
        <v>146</v>
      </c>
      <c r="E636" s="28">
        <v>5.3879929329528542</v>
      </c>
      <c r="F636" s="28">
        <v>4.486123653125107</v>
      </c>
      <c r="G636" s="28">
        <v>4.9417239554900814</v>
      </c>
      <c r="H636" s="28">
        <v>4.6991565027691609</v>
      </c>
      <c r="I636" s="28">
        <v>0</v>
      </c>
      <c r="J636" s="28">
        <v>0</v>
      </c>
      <c r="K636" s="28">
        <v>0</v>
      </c>
      <c r="L636" s="28">
        <v>0</v>
      </c>
      <c r="M636" s="12">
        <v>0</v>
      </c>
    </row>
    <row r="637" spans="1:13" x14ac:dyDescent="0.35">
      <c r="A637" s="10" t="str">
        <f>B555&amp;C601&amp;D637</f>
        <v>CONSUMO PER CAPITA (kg ó litros por individuo).T.Alimentos TOTAL INGOTROS</v>
      </c>
      <c r="B637" s="10">
        <v>0</v>
      </c>
      <c r="C637" s="10">
        <v>0</v>
      </c>
      <c r="D637" s="12" t="s">
        <v>147</v>
      </c>
      <c r="E637" s="12">
        <v>0.28812689928731539</v>
      </c>
      <c r="F637" s="12">
        <v>0.19459564197224438</v>
      </c>
      <c r="G637" s="12">
        <v>0.17342613632218198</v>
      </c>
      <c r="H637" s="12">
        <v>0.22318857136642606</v>
      </c>
      <c r="I637" s="12">
        <v>0</v>
      </c>
      <c r="J637" s="12">
        <v>0</v>
      </c>
      <c r="K637" s="12">
        <v>0</v>
      </c>
      <c r="L637" s="12">
        <v>0</v>
      </c>
      <c r="M637" s="12">
        <v>0</v>
      </c>
    </row>
    <row r="638" spans="1:13" x14ac:dyDescent="0.35">
      <c r="A638" s="10" t="str">
        <f>B555&amp;C601&amp;D638</f>
        <v>CONSUMO PER CAPITA (kg ó litros por individuo).T.Alimentos TOTAL INGESTAR TRABAJANDO</v>
      </c>
      <c r="B638" s="10">
        <v>0</v>
      </c>
      <c r="C638" s="10">
        <v>0</v>
      </c>
      <c r="D638" s="27" t="s">
        <v>148</v>
      </c>
      <c r="E638" s="28">
        <v>4.3594604968613204</v>
      </c>
      <c r="F638" s="28">
        <v>2.62322284866609</v>
      </c>
      <c r="G638" s="28">
        <v>2.9006012286474845</v>
      </c>
      <c r="H638" s="28">
        <v>2.9925402941301384</v>
      </c>
      <c r="I638" s="28">
        <v>0</v>
      </c>
      <c r="J638" s="28">
        <v>0</v>
      </c>
      <c r="K638" s="28">
        <v>0</v>
      </c>
      <c r="L638" s="28">
        <v>0</v>
      </c>
      <c r="M638" s="12">
        <v>0</v>
      </c>
    </row>
    <row r="639" spans="1:13" x14ac:dyDescent="0.35">
      <c r="A639" s="10" t="str">
        <f>B555&amp;C601&amp;D639</f>
        <v>CONSUMO PER CAPITA (kg ó litros por individuo).T.Alimentos TOTAL INGCOMIDA DE NEGOCIOS</v>
      </c>
      <c r="B639" s="10">
        <v>0</v>
      </c>
      <c r="C639" s="10">
        <v>0</v>
      </c>
      <c r="D639" s="12" t="s">
        <v>149</v>
      </c>
      <c r="E639" s="12">
        <v>0.32310572143978322</v>
      </c>
      <c r="F639" s="12">
        <v>0.13855992593885555</v>
      </c>
      <c r="G639" s="12">
        <v>0.14839287334773976</v>
      </c>
      <c r="H639" s="12">
        <v>0.15564575897821523</v>
      </c>
      <c r="I639" s="12">
        <v>0</v>
      </c>
      <c r="J639" s="12">
        <v>0</v>
      </c>
      <c r="K639" s="12">
        <v>0</v>
      </c>
      <c r="L639" s="12">
        <v>0</v>
      </c>
      <c r="M639" s="12">
        <v>0</v>
      </c>
    </row>
    <row r="640" spans="1:13" x14ac:dyDescent="0.35">
      <c r="A640" s="10" t="str">
        <f>B555&amp;C601&amp;D640</f>
        <v>CONSUMO PER CAPITA (kg ó litros por individuo).T.Alimentos TOTAL INGPOR PLACER/RELAX</v>
      </c>
      <c r="B640" s="10">
        <v>0</v>
      </c>
      <c r="C640" s="10">
        <v>0</v>
      </c>
      <c r="D640" s="27" t="s">
        <v>150</v>
      </c>
      <c r="E640" s="28">
        <v>9.4256223613015067</v>
      </c>
      <c r="F640" s="28">
        <v>6.2126880756165974</v>
      </c>
      <c r="G640" s="28">
        <v>7.9872510814916735</v>
      </c>
      <c r="H640" s="28">
        <v>8.3510920148286534</v>
      </c>
      <c r="I640" s="28">
        <v>0</v>
      </c>
      <c r="J640" s="28">
        <v>0</v>
      </c>
      <c r="K640" s="28">
        <v>0</v>
      </c>
      <c r="L640" s="28">
        <v>0</v>
      </c>
      <c r="M640" s="12">
        <v>0</v>
      </c>
    </row>
    <row r="641" spans="1:13" x14ac:dyDescent="0.35">
      <c r="A641" s="10" t="str">
        <f>B555&amp;C601&amp;D641</f>
        <v>CONSUMO PER CAPITA (kg ó litros por individuo).T.Alimentos TOTAL INGTENER HAMBRE/SIN PLANIFICAR</v>
      </c>
      <c r="B641" s="10">
        <v>0</v>
      </c>
      <c r="C641" s="10">
        <v>0</v>
      </c>
      <c r="D641" s="12" t="s">
        <v>151</v>
      </c>
      <c r="E641" s="12">
        <v>13.591877793411216</v>
      </c>
      <c r="F641" s="12">
        <v>11.241093301145911</v>
      </c>
      <c r="G641" s="12">
        <v>13.418563091984392</v>
      </c>
      <c r="H641" s="12">
        <v>13.68295011437489</v>
      </c>
      <c r="I641" s="12">
        <v>0</v>
      </c>
      <c r="J641" s="12">
        <v>0</v>
      </c>
      <c r="K641" s="12">
        <v>0</v>
      </c>
      <c r="L641" s="12">
        <v>0</v>
      </c>
      <c r="M641" s="12">
        <v>0</v>
      </c>
    </row>
    <row r="642" spans="1:13" x14ac:dyDescent="0.35">
      <c r="A642" s="10" t="str">
        <f>B555&amp;C601&amp;D642</f>
        <v>CONSUMO PER CAPITA (kg ó litros por individuo).T.Alimentos TOTAL INGESTAR DE COMPRAS</v>
      </c>
      <c r="B642" s="10">
        <v>0</v>
      </c>
      <c r="C642" s="10">
        <v>0</v>
      </c>
      <c r="D642" s="27" t="s">
        <v>152</v>
      </c>
      <c r="E642" s="28">
        <v>2.1245318992379634</v>
      </c>
      <c r="F642" s="28">
        <v>1.5067798779265129</v>
      </c>
      <c r="G642" s="28">
        <v>1.57032253863132</v>
      </c>
      <c r="H642" s="28">
        <v>1.581359015613075</v>
      </c>
      <c r="I642" s="28">
        <v>0</v>
      </c>
      <c r="J642" s="28">
        <v>0</v>
      </c>
      <c r="K642" s="28">
        <v>0</v>
      </c>
      <c r="L642" s="28">
        <v>0</v>
      </c>
      <c r="M642" s="12">
        <v>0</v>
      </c>
    </row>
    <row r="643" spans="1:13" x14ac:dyDescent="0.35">
      <c r="A643" s="10" t="str">
        <f>B555&amp;C601&amp;D643</f>
        <v>CONSUMO PER CAPITA (kg ó litros por individuo).T.Alimentos TOTAL INGNO COCINAR EN CASA</v>
      </c>
      <c r="B643" s="10">
        <v>0</v>
      </c>
      <c r="C643" s="10">
        <v>0</v>
      </c>
      <c r="D643" s="12" t="s">
        <v>153</v>
      </c>
      <c r="E643" s="12">
        <v>5.3049023829439896</v>
      </c>
      <c r="F643" s="12">
        <v>5.112018768122736</v>
      </c>
      <c r="G643" s="12">
        <v>6.2178890163818172</v>
      </c>
      <c r="H643" s="12">
        <v>5.2199952470990238</v>
      </c>
      <c r="I643" s="12">
        <v>0</v>
      </c>
      <c r="J643" s="12">
        <v>0</v>
      </c>
      <c r="K643" s="12">
        <v>0</v>
      </c>
      <c r="L643" s="12">
        <v>0</v>
      </c>
      <c r="M643" s="12">
        <v>0</v>
      </c>
    </row>
    <row r="644" spans="1:13" x14ac:dyDescent="0.35">
      <c r="A644" s="10" t="str">
        <f>B555&amp;C601&amp;D644</f>
        <v>CONSUMO PER CAPITA (kg ó litros por individuo).T.Alimentos TOTAL INGCELEBRACION/FIESTA/SALIR TOMAR</v>
      </c>
      <c r="B644" s="10">
        <v>0</v>
      </c>
      <c r="C644" s="10">
        <v>0</v>
      </c>
      <c r="D644" s="27" t="s">
        <v>154</v>
      </c>
      <c r="E644" s="28">
        <v>12.267778031833346</v>
      </c>
      <c r="F644" s="28">
        <v>7.2474224520381316</v>
      </c>
      <c r="G644" s="28">
        <v>9.5561711929107638</v>
      </c>
      <c r="H644" s="28">
        <v>11.037095901171318</v>
      </c>
      <c r="I644" s="28">
        <v>0</v>
      </c>
      <c r="J644" s="28">
        <v>0</v>
      </c>
      <c r="K644" s="28">
        <v>0</v>
      </c>
      <c r="L644" s="28">
        <v>0</v>
      </c>
      <c r="M644" s="12">
        <v>0</v>
      </c>
    </row>
    <row r="645" spans="1:13" x14ac:dyDescent="0.35">
      <c r="A645" s="10" t="str">
        <f>B555&amp;C601&amp;D645</f>
        <v>CONSUMO PER CAPITA (kg ó litros por individuo).T.Alimentos TOTAL INGVIENDO DEPORTES</v>
      </c>
      <c r="B645" s="10">
        <v>0</v>
      </c>
      <c r="C645" s="10">
        <v>0</v>
      </c>
      <c r="D645" s="12" t="s">
        <v>155</v>
      </c>
      <c r="E645" s="12">
        <v>0.47441694381848737</v>
      </c>
      <c r="F645" s="12">
        <v>0.273755752967282</v>
      </c>
      <c r="G645" s="12">
        <v>0.33265104260223127</v>
      </c>
      <c r="H645" s="12">
        <v>0.52934467760897919</v>
      </c>
      <c r="I645" s="12">
        <v>0</v>
      </c>
      <c r="J645" s="12">
        <v>0</v>
      </c>
      <c r="K645" s="12">
        <v>0</v>
      </c>
      <c r="L645" s="12">
        <v>0</v>
      </c>
      <c r="M645" s="12">
        <v>0</v>
      </c>
    </row>
    <row r="646" spans="1:13" x14ac:dyDescent="0.35">
      <c r="A646" s="10" t="str">
        <f>B555&amp;C601&amp;D646</f>
        <v>CONSUMO PER CAPITA (kg ó litros por individuo).T.Alimentos TOTAL INGOTROS MOTIVOS</v>
      </c>
      <c r="B646" s="10">
        <v>0</v>
      </c>
      <c r="C646" s="10">
        <v>0</v>
      </c>
      <c r="D646" s="27" t="s">
        <v>156</v>
      </c>
      <c r="E646" s="28">
        <v>3.3889917532324678</v>
      </c>
      <c r="F646" s="28">
        <v>2.4291690964765675</v>
      </c>
      <c r="G646" s="28">
        <v>2.3482549647349678</v>
      </c>
      <c r="H646" s="28">
        <v>2.6170373007829286</v>
      </c>
      <c r="I646" s="28">
        <v>0</v>
      </c>
      <c r="J646" s="28">
        <v>0</v>
      </c>
      <c r="K646" s="28">
        <v>0</v>
      </c>
      <c r="L646" s="28">
        <v>0</v>
      </c>
      <c r="M646" s="12">
        <v>0</v>
      </c>
    </row>
    <row r="647" spans="1:13" x14ac:dyDescent="0.35">
      <c r="A647" s="10" t="str">
        <f>B555&amp;C647&amp;D647</f>
        <v>CONSUMO PER CAPITA (kg ó litros por individuo)Total BebidasT.ESPAÑA</v>
      </c>
      <c r="B647" s="10">
        <v>0</v>
      </c>
      <c r="C647" s="10" t="s">
        <v>158</v>
      </c>
      <c r="D647" s="12" t="s">
        <v>36</v>
      </c>
      <c r="E647" s="12">
        <v>94.251184449019902</v>
      </c>
      <c r="F647" s="12">
        <v>58.110520851957638</v>
      </c>
      <c r="G647" s="12">
        <v>62.420193204829566</v>
      </c>
      <c r="H647" s="12">
        <v>67.173766427469801</v>
      </c>
      <c r="I647" s="12">
        <v>0</v>
      </c>
      <c r="J647" s="12">
        <v>0</v>
      </c>
      <c r="K647" s="12">
        <v>0</v>
      </c>
      <c r="L647" s="12">
        <v>0</v>
      </c>
      <c r="M647" s="12">
        <v>0</v>
      </c>
    </row>
    <row r="648" spans="1:13" x14ac:dyDescent="0.35">
      <c r="A648" s="10" t="str">
        <f>B555&amp;C647&amp;D648</f>
        <v>CONSUMO PER CAPITA (kg ó litros por individuo)Total BebidasHiper+Super+Discount+G.A</v>
      </c>
      <c r="B648" s="10">
        <v>0</v>
      </c>
      <c r="C648" s="10">
        <v>0</v>
      </c>
      <c r="D648" s="27" t="s">
        <v>23</v>
      </c>
      <c r="E648" s="28">
        <v>12.367957917100656</v>
      </c>
      <c r="F648" s="28">
        <v>9.5261300868048995</v>
      </c>
      <c r="G648" s="28">
        <v>6.7817490008071237</v>
      </c>
      <c r="H648" s="28">
        <v>7.0440549470251614</v>
      </c>
      <c r="I648" s="28">
        <v>0</v>
      </c>
      <c r="J648" s="28">
        <v>0</v>
      </c>
      <c r="K648" s="28">
        <v>0</v>
      </c>
      <c r="L648" s="28">
        <v>0</v>
      </c>
      <c r="M648" s="12">
        <v>0</v>
      </c>
    </row>
    <row r="649" spans="1:13" x14ac:dyDescent="0.35">
      <c r="A649" s="10" t="str">
        <f>B555&amp;C647&amp;D649</f>
        <v>CONSUMO PER CAPITA (kg ó litros por individuo)Total BebidasRestaurantes</v>
      </c>
      <c r="B649" s="10">
        <v>0</v>
      </c>
      <c r="C649" s="10">
        <v>0</v>
      </c>
      <c r="D649" s="12" t="s">
        <v>24</v>
      </c>
      <c r="E649" s="12">
        <v>15.774648996903785</v>
      </c>
      <c r="F649" s="12">
        <v>7.9220640777310471</v>
      </c>
      <c r="G649" s="12">
        <v>10.197554372128222</v>
      </c>
      <c r="H649" s="12">
        <v>11.116876615500894</v>
      </c>
      <c r="I649" s="12">
        <v>0</v>
      </c>
      <c r="J649" s="12">
        <v>0</v>
      </c>
      <c r="K649" s="12">
        <v>0</v>
      </c>
      <c r="L649" s="12">
        <v>0</v>
      </c>
      <c r="M649" s="12">
        <v>0</v>
      </c>
    </row>
    <row r="650" spans="1:13" x14ac:dyDescent="0.35">
      <c r="A650" s="10" t="str">
        <f>B555&amp;C647&amp;D650</f>
        <v>CONSUMO PER CAPITA (kg ó litros por individuo)Total BebidasRestaurantes Fast Food</v>
      </c>
      <c r="B650" s="10">
        <v>0</v>
      </c>
      <c r="C650" s="10">
        <v>0</v>
      </c>
      <c r="D650" s="27" t="s">
        <v>25</v>
      </c>
      <c r="E650" s="28">
        <v>4.5941734810537245</v>
      </c>
      <c r="F650" s="28">
        <v>2.8169121580346541</v>
      </c>
      <c r="G650" s="28">
        <v>3.1764614276126251</v>
      </c>
      <c r="H650" s="28">
        <v>3.5949080729807297</v>
      </c>
      <c r="I650" s="28">
        <v>0</v>
      </c>
      <c r="J650" s="28">
        <v>0</v>
      </c>
      <c r="K650" s="28">
        <v>0</v>
      </c>
      <c r="L650" s="28">
        <v>0</v>
      </c>
      <c r="M650" s="12">
        <v>0</v>
      </c>
    </row>
    <row r="651" spans="1:13" x14ac:dyDescent="0.35">
      <c r="A651" s="10" t="str">
        <f>B555&amp;C647&amp;D651</f>
        <v>CONSUMO PER CAPITA (kg ó litros por individuo)Total BebidasBares/Cafeterias/Cervecerias</v>
      </c>
      <c r="B651" s="10">
        <v>0</v>
      </c>
      <c r="C651" s="10">
        <v>0</v>
      </c>
      <c r="D651" s="12" t="s">
        <v>26</v>
      </c>
      <c r="E651" s="12">
        <v>44.039948924999585</v>
      </c>
      <c r="F651" s="12">
        <v>26.032929458856149</v>
      </c>
      <c r="G651" s="12">
        <v>30.813887014967236</v>
      </c>
      <c r="H651" s="12">
        <v>33.967610590358277</v>
      </c>
      <c r="I651" s="12">
        <v>0</v>
      </c>
      <c r="J651" s="12">
        <v>0</v>
      </c>
      <c r="K651" s="12">
        <v>0</v>
      </c>
      <c r="L651" s="12">
        <v>0</v>
      </c>
      <c r="M651" s="12">
        <v>0</v>
      </c>
    </row>
    <row r="652" spans="1:13" x14ac:dyDescent="0.35">
      <c r="A652" s="10" t="str">
        <f>B555&amp;C647&amp;D652</f>
        <v>CONSUMO PER CAPITA (kg ó litros por individuo)Total BebidasPanaderias/Pastelerias</v>
      </c>
      <c r="B652" s="10">
        <v>0</v>
      </c>
      <c r="C652" s="10">
        <v>0</v>
      </c>
      <c r="D652" s="27" t="s">
        <v>27</v>
      </c>
      <c r="E652" s="28">
        <v>1.3492627973065767</v>
      </c>
      <c r="F652" s="28">
        <v>0.88102997772356728</v>
      </c>
      <c r="G652" s="28">
        <v>0.69281151537501762</v>
      </c>
      <c r="H652" s="28">
        <v>0.6261256036477939</v>
      </c>
      <c r="I652" s="28">
        <v>0</v>
      </c>
      <c r="J652" s="28">
        <v>0</v>
      </c>
      <c r="K652" s="28">
        <v>0</v>
      </c>
      <c r="L652" s="28">
        <v>0</v>
      </c>
      <c r="M652" s="12">
        <v>0</v>
      </c>
    </row>
    <row r="653" spans="1:13" x14ac:dyDescent="0.35">
      <c r="A653" s="10" t="str">
        <f>B555&amp;C647&amp;D653</f>
        <v>CONSUMO PER CAPITA (kg ó litros por individuo)Total BebidasTda.Alimentacion/Delicatesen</v>
      </c>
      <c r="B653" s="10">
        <v>0</v>
      </c>
      <c r="C653" s="10">
        <v>0</v>
      </c>
      <c r="D653" s="12" t="s">
        <v>122</v>
      </c>
      <c r="E653" s="12">
        <v>2.1284070032335989</v>
      </c>
      <c r="F653" s="12">
        <v>1.8719913681796254</v>
      </c>
      <c r="G653" s="12">
        <v>1.9718690080420724</v>
      </c>
      <c r="H653" s="12">
        <v>1.5407870275205953</v>
      </c>
      <c r="I653" s="12">
        <v>0</v>
      </c>
      <c r="J653" s="12">
        <v>0</v>
      </c>
      <c r="K653" s="12">
        <v>0</v>
      </c>
      <c r="L653" s="12">
        <v>0</v>
      </c>
      <c r="M653" s="12">
        <v>0</v>
      </c>
    </row>
    <row r="654" spans="1:13" x14ac:dyDescent="0.35">
      <c r="A654" s="10" t="str">
        <f>B555&amp;C647&amp;D654</f>
        <v>CONSUMO PER CAPITA (kg ó litros por individuo)Total BebidasCanal Conveniencia/24h</v>
      </c>
      <c r="B654" s="10">
        <v>0</v>
      </c>
      <c r="C654" s="10">
        <v>0</v>
      </c>
      <c r="D654" s="27" t="s">
        <v>123</v>
      </c>
      <c r="E654" s="28">
        <v>1.6599502793080805</v>
      </c>
      <c r="F654" s="28">
        <v>1.5715392252552989</v>
      </c>
      <c r="G654" s="28">
        <v>1.3530261099175442</v>
      </c>
      <c r="H654" s="28">
        <v>1.0891491411054928</v>
      </c>
      <c r="I654" s="28">
        <v>0</v>
      </c>
      <c r="J654" s="28">
        <v>0</v>
      </c>
      <c r="K654" s="28">
        <v>0</v>
      </c>
      <c r="L654" s="28">
        <v>0</v>
      </c>
      <c r="M654" s="12">
        <v>0</v>
      </c>
    </row>
    <row r="655" spans="1:13" x14ac:dyDescent="0.35">
      <c r="A655" s="10" t="str">
        <f>B555&amp;C647&amp;D655</f>
        <v>CONSUMO PER CAPITA (kg ó litros por individuo)Total BebidasHoteles</v>
      </c>
      <c r="B655" s="10">
        <v>0</v>
      </c>
      <c r="C655" s="10">
        <v>0</v>
      </c>
      <c r="D655" s="12" t="s">
        <v>29</v>
      </c>
      <c r="E655" s="12">
        <v>0.94932824103039803</v>
      </c>
      <c r="F655" s="12">
        <v>0.26760891700251538</v>
      </c>
      <c r="G655" s="12">
        <v>0.44892970835551105</v>
      </c>
      <c r="H655" s="12">
        <v>0.495284134346199</v>
      </c>
      <c r="I655" s="12">
        <v>0</v>
      </c>
      <c r="J655" s="12">
        <v>0</v>
      </c>
      <c r="K655" s="12">
        <v>0</v>
      </c>
      <c r="L655" s="12">
        <v>0</v>
      </c>
      <c r="M655" s="12">
        <v>0</v>
      </c>
    </row>
    <row r="656" spans="1:13" x14ac:dyDescent="0.35">
      <c r="A656" s="10" t="str">
        <f>B555&amp;C647&amp;D656</f>
        <v>CONSUMO PER CAPITA (kg ó litros por individuo)Total BebidasEstaciones de servicio</v>
      </c>
      <c r="B656" s="10">
        <v>0</v>
      </c>
      <c r="C656" s="10">
        <v>0</v>
      </c>
      <c r="D656" s="27" t="s">
        <v>30</v>
      </c>
      <c r="E656" s="28">
        <v>2.0305679218110173</v>
      </c>
      <c r="F656" s="28">
        <v>1.3753325971792973</v>
      </c>
      <c r="G656" s="28">
        <v>1.2641819941363392</v>
      </c>
      <c r="H656" s="28">
        <v>1.2376703786444991</v>
      </c>
      <c r="I656" s="28">
        <v>0</v>
      </c>
      <c r="J656" s="28">
        <v>0</v>
      </c>
      <c r="K656" s="28">
        <v>0</v>
      </c>
      <c r="L656" s="28">
        <v>0</v>
      </c>
      <c r="M656" s="12">
        <v>0</v>
      </c>
    </row>
    <row r="657" spans="1:13" x14ac:dyDescent="0.35">
      <c r="A657" s="10" t="str">
        <f>B555&amp;C647&amp;D657</f>
        <v>CONSUMO PER CAPITA (kg ó litros por individuo)Total BebidasMaquinas dispensadoras</v>
      </c>
      <c r="B657" s="10">
        <v>0</v>
      </c>
      <c r="C657" s="10">
        <v>0</v>
      </c>
      <c r="D657" s="12" t="s">
        <v>31</v>
      </c>
      <c r="E657" s="12">
        <v>2.1319424797025031</v>
      </c>
      <c r="F657" s="12">
        <v>1.7602518764030644</v>
      </c>
      <c r="G657" s="12">
        <v>1.6045854238770501</v>
      </c>
      <c r="H657" s="12">
        <v>1.583739549234924</v>
      </c>
      <c r="I657" s="12">
        <v>0</v>
      </c>
      <c r="J657" s="12">
        <v>0</v>
      </c>
      <c r="K657" s="12">
        <v>0</v>
      </c>
      <c r="L657" s="12">
        <v>0</v>
      </c>
      <c r="M657" s="12">
        <v>0</v>
      </c>
    </row>
    <row r="658" spans="1:13" x14ac:dyDescent="0.35">
      <c r="A658" s="10" t="str">
        <f>B555&amp;C647&amp;D658</f>
        <v>CONSUMO PER CAPITA (kg ó litros por individuo)Total BebidasServicio en la empresa</v>
      </c>
      <c r="B658" s="10">
        <v>0</v>
      </c>
      <c r="C658" s="10">
        <v>0</v>
      </c>
      <c r="D658" s="27" t="s">
        <v>32</v>
      </c>
      <c r="E658" s="28">
        <v>1.6130121720445632</v>
      </c>
      <c r="F658" s="28">
        <v>1.1783283215227378</v>
      </c>
      <c r="G658" s="28">
        <v>1.1973718310430692</v>
      </c>
      <c r="H658" s="28">
        <v>1.094056447747968</v>
      </c>
      <c r="I658" s="28">
        <v>0</v>
      </c>
      <c r="J658" s="28">
        <v>0</v>
      </c>
      <c r="K658" s="28">
        <v>0</v>
      </c>
      <c r="L658" s="28">
        <v>0</v>
      </c>
      <c r="M658" s="12">
        <v>0</v>
      </c>
    </row>
    <row r="659" spans="1:13" x14ac:dyDescent="0.35">
      <c r="A659" s="10" t="str">
        <f>B555&amp;C647&amp;D659</f>
        <v>CONSUMO PER CAPITA (kg ó litros por individuo)Total BebidasResto de canales</v>
      </c>
      <c r="B659" s="10">
        <v>0</v>
      </c>
      <c r="C659" s="10">
        <v>0</v>
      </c>
      <c r="D659" s="12" t="s">
        <v>33</v>
      </c>
      <c r="E659" s="12">
        <v>5.6119692505661112</v>
      </c>
      <c r="F659" s="12">
        <v>2.9064085706420553</v>
      </c>
      <c r="G659" s="12">
        <v>2.917762383323129</v>
      </c>
      <c r="H659" s="12">
        <v>3.7834876743892827</v>
      </c>
      <c r="I659" s="12">
        <v>0</v>
      </c>
      <c r="J659" s="12">
        <v>0</v>
      </c>
      <c r="K659" s="12">
        <v>0</v>
      </c>
      <c r="L659" s="12">
        <v>0</v>
      </c>
      <c r="M659" s="12">
        <v>0</v>
      </c>
    </row>
    <row r="660" spans="1:13" x14ac:dyDescent="0.35">
      <c r="A660" s="10" t="str">
        <f>B555&amp;C647&amp;D660</f>
        <v>CONSUMO PER CAPITA (kg ó litros por individuo)Total BebidasEN LA CALLE</v>
      </c>
      <c r="B660" s="10">
        <v>0</v>
      </c>
      <c r="C660" s="10">
        <v>0</v>
      </c>
      <c r="D660" s="27" t="s">
        <v>124</v>
      </c>
      <c r="E660" s="28">
        <v>6.063310926273707</v>
      </c>
      <c r="F660" s="28">
        <v>4.191910037882888</v>
      </c>
      <c r="G660" s="28">
        <v>4.3822851882850617</v>
      </c>
      <c r="H660" s="28">
        <v>3.6601884239799962</v>
      </c>
      <c r="I660" s="28">
        <v>0</v>
      </c>
      <c r="J660" s="28">
        <v>0</v>
      </c>
      <c r="K660" s="28">
        <v>0</v>
      </c>
      <c r="L660" s="28">
        <v>0</v>
      </c>
      <c r="M660" s="12">
        <v>0</v>
      </c>
    </row>
    <row r="661" spans="1:13" x14ac:dyDescent="0.35">
      <c r="A661" s="10" t="str">
        <f>B555&amp;C647&amp;D661</f>
        <v>CONSUMO PER CAPITA (kg ó litros por individuo)Total BebidasEN CASA DE OTROS</v>
      </c>
      <c r="B661" s="10">
        <v>0</v>
      </c>
      <c r="C661" s="10">
        <v>0</v>
      </c>
      <c r="D661" s="12" t="s">
        <v>125</v>
      </c>
      <c r="E661" s="12">
        <v>3.6874640933866232</v>
      </c>
      <c r="F661" s="12">
        <v>3.7541117490795646</v>
      </c>
      <c r="G661" s="12">
        <v>3.2537382942397253</v>
      </c>
      <c r="H661" s="12">
        <v>3.0180089001323904</v>
      </c>
      <c r="I661" s="12">
        <v>0</v>
      </c>
      <c r="J661" s="12">
        <v>0</v>
      </c>
      <c r="K661" s="12">
        <v>0</v>
      </c>
      <c r="L661" s="12">
        <v>0</v>
      </c>
      <c r="M661" s="12">
        <v>0</v>
      </c>
    </row>
    <row r="662" spans="1:13" x14ac:dyDescent="0.35">
      <c r="A662" s="10" t="str">
        <f>B555&amp;C647&amp;D662</f>
        <v>CONSUMO PER CAPITA (kg ó litros por individuo)Total BebidasEN EL ESTABLECIMIENTO</v>
      </c>
      <c r="B662" s="10">
        <v>0</v>
      </c>
      <c r="C662" s="10">
        <v>0</v>
      </c>
      <c r="D662" s="27" t="s">
        <v>126</v>
      </c>
      <c r="E662" s="28">
        <v>69.492842991742208</v>
      </c>
      <c r="F662" s="28">
        <v>38.823568913114251</v>
      </c>
      <c r="G662" s="28">
        <v>45.273966724122992</v>
      </c>
      <c r="H662" s="28">
        <v>50.962732634365629</v>
      </c>
      <c r="I662" s="28">
        <v>0</v>
      </c>
      <c r="J662" s="28">
        <v>0</v>
      </c>
      <c r="K662" s="28">
        <v>0</v>
      </c>
      <c r="L662" s="28">
        <v>0</v>
      </c>
      <c r="M662" s="12">
        <v>0</v>
      </c>
    </row>
    <row r="663" spans="1:13" x14ac:dyDescent="0.35">
      <c r="A663" s="10" t="str">
        <f>B555&amp;C647&amp;D663</f>
        <v>CONSUMO PER CAPITA (kg ó litros por individuo)Total BebidasEN EL TRABAJO</v>
      </c>
      <c r="B663" s="10">
        <v>0</v>
      </c>
      <c r="C663" s="10">
        <v>0</v>
      </c>
      <c r="D663" s="12" t="s">
        <v>127</v>
      </c>
      <c r="E663" s="12">
        <v>7.557625183729912</v>
      </c>
      <c r="F663" s="12">
        <v>5.4112259421997209</v>
      </c>
      <c r="G663" s="12">
        <v>5.5337985106231091</v>
      </c>
      <c r="H663" s="12">
        <v>5.5480494062641572</v>
      </c>
      <c r="I663" s="12">
        <v>0</v>
      </c>
      <c r="J663" s="12">
        <v>0</v>
      </c>
      <c r="K663" s="12">
        <v>0</v>
      </c>
      <c r="L663" s="12">
        <v>0</v>
      </c>
      <c r="M663" s="12">
        <v>0</v>
      </c>
    </row>
    <row r="664" spans="1:13" x14ac:dyDescent="0.35">
      <c r="A664" s="10" t="str">
        <f>B555&amp;C647&amp;D664</f>
        <v>CONSUMO PER CAPITA (kg ó litros por individuo)Total BebidasEN COLEGIO/INSTITUTO/UNIV.</v>
      </c>
      <c r="B664" s="10">
        <v>0</v>
      </c>
      <c r="C664" s="10">
        <v>0</v>
      </c>
      <c r="D664" s="27" t="s">
        <v>128</v>
      </c>
      <c r="E664" s="28">
        <v>0.24454724231569686</v>
      </c>
      <c r="F664" s="28">
        <v>0.10760871202664814</v>
      </c>
      <c r="G664" s="28">
        <v>9.9036101245045832E-2</v>
      </c>
      <c r="H664" s="28">
        <v>0.25542082525939463</v>
      </c>
      <c r="I664" s="28">
        <v>0</v>
      </c>
      <c r="J664" s="28">
        <v>0</v>
      </c>
      <c r="K664" s="28">
        <v>0</v>
      </c>
      <c r="L664" s="28">
        <v>0</v>
      </c>
      <c r="M664" s="12">
        <v>0</v>
      </c>
    </row>
    <row r="665" spans="1:13" x14ac:dyDescent="0.35">
      <c r="A665" s="10" t="str">
        <f>B555&amp;C647&amp;D665</f>
        <v>CONSUMO PER CAPITA (kg ó litros por individuo)Total BebidasEN MI CASA</v>
      </c>
      <c r="B665" s="10">
        <v>0</v>
      </c>
      <c r="C665" s="10">
        <v>0</v>
      </c>
      <c r="D665" s="12" t="s">
        <v>129</v>
      </c>
      <c r="E665" s="12">
        <v>3.424886381312791</v>
      </c>
      <c r="F665" s="12">
        <v>3.1919165320885408</v>
      </c>
      <c r="G665" s="12">
        <v>2.3265592414306724</v>
      </c>
      <c r="H665" s="12">
        <v>1.6519931720851508</v>
      </c>
      <c r="I665" s="12">
        <v>0</v>
      </c>
      <c r="J665" s="12">
        <v>0</v>
      </c>
      <c r="K665" s="12">
        <v>0</v>
      </c>
      <c r="L665" s="12">
        <v>0</v>
      </c>
      <c r="M665" s="12">
        <v>0</v>
      </c>
    </row>
    <row r="666" spans="1:13" x14ac:dyDescent="0.35">
      <c r="A666" s="10" t="str">
        <f>B555&amp;C647&amp;D666</f>
        <v>CONSUMO PER CAPITA (kg ó litros por individuo)Total BebidasEN M.TRANSP.(AVION,TREN,AUTOC,E</v>
      </c>
      <c r="B666" s="10">
        <v>0</v>
      </c>
      <c r="C666" s="10">
        <v>0</v>
      </c>
      <c r="D666" s="27" t="s">
        <v>130</v>
      </c>
      <c r="E666" s="28">
        <v>0.37069495253562484</v>
      </c>
      <c r="F666" s="28">
        <v>0.25041330057306743</v>
      </c>
      <c r="G666" s="28">
        <v>0.3057846168713042</v>
      </c>
      <c r="H666" s="28">
        <v>0.21647374773429645</v>
      </c>
      <c r="I666" s="28">
        <v>0</v>
      </c>
      <c r="J666" s="28">
        <v>0</v>
      </c>
      <c r="K666" s="28">
        <v>0</v>
      </c>
      <c r="L666" s="28">
        <v>0</v>
      </c>
      <c r="M666" s="12">
        <v>0</v>
      </c>
    </row>
    <row r="667" spans="1:13" x14ac:dyDescent="0.35">
      <c r="A667" s="10" t="str">
        <f>B555&amp;C647&amp;D667</f>
        <v>CONSUMO PER CAPITA (kg ó litros por individuo)Total BebidasEN OTRO LUGAR</v>
      </c>
      <c r="B667" s="10">
        <v>0</v>
      </c>
      <c r="C667" s="10">
        <v>0</v>
      </c>
      <c r="D667" s="12" t="s">
        <v>131</v>
      </c>
      <c r="E667" s="12">
        <v>3.4097839215373749</v>
      </c>
      <c r="F667" s="12">
        <v>2.3797752902146301</v>
      </c>
      <c r="G667" s="12">
        <v>1.2450152110323414</v>
      </c>
      <c r="H667" s="12">
        <v>1.8608959950316644</v>
      </c>
      <c r="I667" s="12">
        <v>0</v>
      </c>
      <c r="J667" s="12">
        <v>0</v>
      </c>
      <c r="K667" s="12">
        <v>0</v>
      </c>
      <c r="L667" s="12">
        <v>0</v>
      </c>
      <c r="M667" s="12">
        <v>0</v>
      </c>
    </row>
    <row r="668" spans="1:13" x14ac:dyDescent="0.35">
      <c r="A668" s="10" t="str">
        <f>B555&amp;C647&amp;D668</f>
        <v>CONSUMO PER CAPITA (kg ó litros por individuo)Total BebidasDESAYUNO</v>
      </c>
      <c r="B668" s="10">
        <v>0</v>
      </c>
      <c r="C668" s="10">
        <v>0</v>
      </c>
      <c r="D668" s="27" t="s">
        <v>132</v>
      </c>
      <c r="E668" s="28">
        <v>10.775724323628856</v>
      </c>
      <c r="F668" s="28">
        <v>7.2930584925204274</v>
      </c>
      <c r="G668" s="28">
        <v>8.0175366701864199</v>
      </c>
      <c r="H668" s="28">
        <v>8.4381384619907873</v>
      </c>
      <c r="I668" s="28">
        <v>0</v>
      </c>
      <c r="J668" s="28">
        <v>0</v>
      </c>
      <c r="K668" s="28">
        <v>0</v>
      </c>
      <c r="L668" s="28">
        <v>0</v>
      </c>
      <c r="M668" s="12">
        <v>0</v>
      </c>
    </row>
    <row r="669" spans="1:13" x14ac:dyDescent="0.35">
      <c r="A669" s="10" t="str">
        <f>B555&amp;C647&amp;D669</f>
        <v>CONSUMO PER CAPITA (kg ó litros por individuo)Total BebidasAPERITIVO/ANTES DE COMER</v>
      </c>
      <c r="B669" s="10">
        <v>0</v>
      </c>
      <c r="C669" s="10">
        <v>0</v>
      </c>
      <c r="D669" s="12" t="s">
        <v>133</v>
      </c>
      <c r="E669" s="12">
        <v>15.266265697975566</v>
      </c>
      <c r="F669" s="12">
        <v>10.110176388770336</v>
      </c>
      <c r="G669" s="12">
        <v>11.189906692115105</v>
      </c>
      <c r="H669" s="12">
        <v>10.951328138178694</v>
      </c>
      <c r="I669" s="12">
        <v>0</v>
      </c>
      <c r="J669" s="12">
        <v>0</v>
      </c>
      <c r="K669" s="12">
        <v>0</v>
      </c>
      <c r="L669" s="12">
        <v>0</v>
      </c>
      <c r="M669" s="12">
        <v>0</v>
      </c>
    </row>
    <row r="670" spans="1:13" x14ac:dyDescent="0.35">
      <c r="A670" s="10" t="str">
        <f>B555&amp;C647&amp;D670</f>
        <v>CONSUMO PER CAPITA (kg ó litros por individuo)Total BebidasCOMIDA</v>
      </c>
      <c r="B670" s="10">
        <v>0</v>
      </c>
      <c r="C670" s="10">
        <v>0</v>
      </c>
      <c r="D670" s="27" t="s">
        <v>134</v>
      </c>
      <c r="E670" s="28">
        <v>25.060433450612205</v>
      </c>
      <c r="F670" s="28">
        <v>14.201138888336574</v>
      </c>
      <c r="G670" s="28">
        <v>17.332677752114527</v>
      </c>
      <c r="H670" s="28">
        <v>18.278082325132619</v>
      </c>
      <c r="I670" s="28">
        <v>0</v>
      </c>
      <c r="J670" s="28">
        <v>0</v>
      </c>
      <c r="K670" s="28">
        <v>0</v>
      </c>
      <c r="L670" s="28">
        <v>0</v>
      </c>
      <c r="M670" s="12">
        <v>0</v>
      </c>
    </row>
    <row r="671" spans="1:13" x14ac:dyDescent="0.35">
      <c r="A671" s="10" t="str">
        <f>B555&amp;C647&amp;D671</f>
        <v>CONSUMO PER CAPITA (kg ó litros por individuo)Total BebidasTARDE/MERIENDA</v>
      </c>
      <c r="B671" s="10">
        <v>0</v>
      </c>
      <c r="C671" s="10">
        <v>0</v>
      </c>
      <c r="D671" s="12" t="s">
        <v>135</v>
      </c>
      <c r="E671" s="12">
        <v>11.807802208675545</v>
      </c>
      <c r="F671" s="12">
        <v>7.5362701982407696</v>
      </c>
      <c r="G671" s="12">
        <v>8.0564964744276111</v>
      </c>
      <c r="H671" s="12">
        <v>8.4704811859142932</v>
      </c>
      <c r="I671" s="12">
        <v>0</v>
      </c>
      <c r="J671" s="12">
        <v>0</v>
      </c>
      <c r="K671" s="12">
        <v>0</v>
      </c>
      <c r="L671" s="12">
        <v>0</v>
      </c>
      <c r="M671" s="12">
        <v>0</v>
      </c>
    </row>
    <row r="672" spans="1:13" x14ac:dyDescent="0.35">
      <c r="A672" s="10" t="str">
        <f>B555&amp;C647&amp;D672</f>
        <v>CONSUMO PER CAPITA (kg ó litros por individuo)Total BebidasANTES DE CENAR</v>
      </c>
      <c r="B672" s="10">
        <v>0</v>
      </c>
      <c r="C672" s="10">
        <v>0</v>
      </c>
      <c r="D672" s="27" t="s">
        <v>136</v>
      </c>
      <c r="E672" s="28">
        <v>6.9667825699451349</v>
      </c>
      <c r="F672" s="28">
        <v>4.6445345549112274</v>
      </c>
      <c r="G672" s="28">
        <v>4.7440331256980794</v>
      </c>
      <c r="H672" s="28">
        <v>5.2104183625838729</v>
      </c>
      <c r="I672" s="28">
        <v>0</v>
      </c>
      <c r="J672" s="28">
        <v>0</v>
      </c>
      <c r="K672" s="28">
        <v>0</v>
      </c>
      <c r="L672" s="28">
        <v>0</v>
      </c>
      <c r="M672" s="12">
        <v>0</v>
      </c>
    </row>
    <row r="673" spans="1:13" x14ac:dyDescent="0.35">
      <c r="A673" s="10" t="str">
        <f>B555&amp;C647&amp;D673</f>
        <v>CONSUMO PER CAPITA (kg ó litros por individuo)Total BebidasCENA</v>
      </c>
      <c r="B673" s="10">
        <v>0</v>
      </c>
      <c r="C673" s="10">
        <v>0</v>
      </c>
      <c r="D673" s="12" t="s">
        <v>137</v>
      </c>
      <c r="E673" s="12">
        <v>13.921044736799836</v>
      </c>
      <c r="F673" s="12">
        <v>7.4206810214823413</v>
      </c>
      <c r="G673" s="12">
        <v>7.8482163343540341</v>
      </c>
      <c r="H673" s="12">
        <v>9.494793168771718</v>
      </c>
      <c r="I673" s="12">
        <v>0</v>
      </c>
      <c r="J673" s="12">
        <v>0</v>
      </c>
      <c r="K673" s="12">
        <v>0</v>
      </c>
      <c r="L673" s="12">
        <v>0</v>
      </c>
      <c r="M673" s="12">
        <v>0</v>
      </c>
    </row>
    <row r="674" spans="1:13" x14ac:dyDescent="0.35">
      <c r="A674" s="10" t="str">
        <f>B555&amp;C647&amp;D674</f>
        <v>CONSUMO PER CAPITA (kg ó litros por individuo)Total BebidasDESPUES DE LA CENA</v>
      </c>
      <c r="B674" s="10">
        <v>0</v>
      </c>
      <c r="C674" s="10">
        <v>0</v>
      </c>
      <c r="D674" s="27" t="s">
        <v>138</v>
      </c>
      <c r="E674" s="28">
        <v>2.9090573263649628</v>
      </c>
      <c r="F674" s="28">
        <v>1.416566440009176</v>
      </c>
      <c r="G674" s="28">
        <v>1.2125814820226235</v>
      </c>
      <c r="H674" s="28">
        <v>1.6541852792960285</v>
      </c>
      <c r="I674" s="28">
        <v>0</v>
      </c>
      <c r="J674" s="28">
        <v>0</v>
      </c>
      <c r="K674" s="28">
        <v>0</v>
      </c>
      <c r="L674" s="28">
        <v>0</v>
      </c>
      <c r="M674" s="12">
        <v>0</v>
      </c>
    </row>
    <row r="675" spans="1:13" x14ac:dyDescent="0.35">
      <c r="A675" s="10" t="str">
        <f>B555&amp;C647&amp;D675</f>
        <v>CONSUMO PER CAPITA (kg ó litros por individuo)Total BebidasDURANTE EL DIA</v>
      </c>
      <c r="B675" s="10">
        <v>0</v>
      </c>
      <c r="C675" s="10">
        <v>0</v>
      </c>
      <c r="D675" s="12" t="s">
        <v>139</v>
      </c>
      <c r="E675" s="12">
        <v>7.5440625726121606</v>
      </c>
      <c r="F675" s="12">
        <v>5.4881067821918945</v>
      </c>
      <c r="G675" s="12">
        <v>4.0187426894120453</v>
      </c>
      <c r="H675" s="12">
        <v>4.6763352893953982</v>
      </c>
      <c r="I675" s="12">
        <v>0</v>
      </c>
      <c r="J675" s="12">
        <v>0</v>
      </c>
      <c r="K675" s="12">
        <v>0</v>
      </c>
      <c r="L675" s="12">
        <v>0</v>
      </c>
      <c r="M675" s="12">
        <v>0</v>
      </c>
    </row>
    <row r="676" spans="1:13" x14ac:dyDescent="0.35">
      <c r="A676" s="10" t="str">
        <f>B555&amp;C647&amp;D676</f>
        <v>CONSUMO PER CAPITA (kg ó litros por individuo)Total BebidasCON AMIGOS</v>
      </c>
      <c r="B676" s="10">
        <v>0</v>
      </c>
      <c r="C676" s="10">
        <v>0</v>
      </c>
      <c r="D676" s="27" t="s">
        <v>140</v>
      </c>
      <c r="E676" s="28">
        <v>29.292073194805308</v>
      </c>
      <c r="F676" s="28">
        <v>16.497465394207516</v>
      </c>
      <c r="G676" s="28">
        <v>18.311916702550153</v>
      </c>
      <c r="H676" s="28">
        <v>19.967438523586637</v>
      </c>
      <c r="I676" s="28">
        <v>0</v>
      </c>
      <c r="J676" s="28">
        <v>0</v>
      </c>
      <c r="K676" s="28">
        <v>0</v>
      </c>
      <c r="L676" s="28">
        <v>0</v>
      </c>
      <c r="M676" s="12">
        <v>0</v>
      </c>
    </row>
    <row r="677" spans="1:13" x14ac:dyDescent="0.35">
      <c r="A677" s="10" t="str">
        <f>B555&amp;C647&amp;D677</f>
        <v>CONSUMO PER CAPITA (kg ó litros por individuo)Total BebidasCON CLIENTES</v>
      </c>
      <c r="B677" s="10">
        <v>0</v>
      </c>
      <c r="C677" s="10">
        <v>0</v>
      </c>
      <c r="D677" s="12" t="s">
        <v>141</v>
      </c>
      <c r="E677" s="12">
        <v>0.69437484933985549</v>
      </c>
      <c r="F677" s="12">
        <v>0.40318636364061339</v>
      </c>
      <c r="G677" s="12">
        <v>0.39878322301348335</v>
      </c>
      <c r="H677" s="12">
        <v>0.30805336952353984</v>
      </c>
      <c r="I677" s="12">
        <v>0</v>
      </c>
      <c r="J677" s="12">
        <v>0</v>
      </c>
      <c r="K677" s="12">
        <v>0</v>
      </c>
      <c r="L677" s="12">
        <v>0</v>
      </c>
      <c r="M677" s="12">
        <v>0</v>
      </c>
    </row>
    <row r="678" spans="1:13" x14ac:dyDescent="0.35">
      <c r="A678" s="10" t="str">
        <f>B555&amp;C647&amp;D678</f>
        <v>CONSUMO PER CAPITA (kg ó litros por individuo)Total BebidasCON COMPAÑEROS DE TRABAJO</v>
      </c>
      <c r="B678" s="10">
        <v>0</v>
      </c>
      <c r="C678" s="10">
        <v>0</v>
      </c>
      <c r="D678" s="27" t="s">
        <v>142</v>
      </c>
      <c r="E678" s="28">
        <v>6.6565597416177251</v>
      </c>
      <c r="F678" s="28">
        <v>3.9400221132118936</v>
      </c>
      <c r="G678" s="28">
        <v>4.2820956988836976</v>
      </c>
      <c r="H678" s="28">
        <v>4.612127284055326</v>
      </c>
      <c r="I678" s="28">
        <v>0</v>
      </c>
      <c r="J678" s="28">
        <v>0</v>
      </c>
      <c r="K678" s="28">
        <v>0</v>
      </c>
      <c r="L678" s="28">
        <v>0</v>
      </c>
      <c r="M678" s="12">
        <v>0</v>
      </c>
    </row>
    <row r="679" spans="1:13" x14ac:dyDescent="0.35">
      <c r="A679" s="10" t="str">
        <f>B555&amp;C647&amp;D679</f>
        <v>CONSUMO PER CAPITA (kg ó litros por individuo)Total BebidasCON COMPAÑEROS DE CLASE</v>
      </c>
      <c r="B679" s="10">
        <v>0</v>
      </c>
      <c r="C679" s="10">
        <v>0</v>
      </c>
      <c r="D679" s="12" t="s">
        <v>143</v>
      </c>
      <c r="E679" s="12">
        <v>0.33414355201889595</v>
      </c>
      <c r="F679" s="12">
        <v>0.18231729488526324</v>
      </c>
      <c r="G679" s="12">
        <v>0.19313200556314036</v>
      </c>
      <c r="H679" s="12">
        <v>0.20542250227701112</v>
      </c>
      <c r="I679" s="12">
        <v>0</v>
      </c>
      <c r="J679" s="12">
        <v>0</v>
      </c>
      <c r="K679" s="12">
        <v>0</v>
      </c>
      <c r="L679" s="12">
        <v>0</v>
      </c>
      <c r="M679" s="12">
        <v>0</v>
      </c>
    </row>
    <row r="680" spans="1:13" x14ac:dyDescent="0.35">
      <c r="A680" s="10" t="str">
        <f>B555&amp;C647&amp;D680</f>
        <v>CONSUMO PER CAPITA (kg ó litros por individuo)Total BebidasCON FAMILIA</v>
      </c>
      <c r="B680" s="10">
        <v>0</v>
      </c>
      <c r="C680" s="10">
        <v>0</v>
      </c>
      <c r="D680" s="27" t="s">
        <v>144</v>
      </c>
      <c r="E680" s="28">
        <v>27.677426916448244</v>
      </c>
      <c r="F680" s="28">
        <v>16.205830108365571</v>
      </c>
      <c r="G680" s="28">
        <v>17.665945401789081</v>
      </c>
      <c r="H680" s="28">
        <v>19.696452341063427</v>
      </c>
      <c r="I680" s="28">
        <v>0</v>
      </c>
      <c r="J680" s="28">
        <v>0</v>
      </c>
      <c r="K680" s="28">
        <v>0</v>
      </c>
      <c r="L680" s="28">
        <v>0</v>
      </c>
      <c r="M680" s="12">
        <v>0</v>
      </c>
    </row>
    <row r="681" spans="1:13" x14ac:dyDescent="0.35">
      <c r="A681" s="10" t="str">
        <f>B555&amp;C647&amp;D681</f>
        <v>CONSUMO PER CAPITA (kg ó litros por individuo)Total BebidasCON LA PAREJA</v>
      </c>
      <c r="B681" s="10">
        <v>0</v>
      </c>
      <c r="C681" s="10">
        <v>0</v>
      </c>
      <c r="D681" s="12" t="s">
        <v>145</v>
      </c>
      <c r="E681" s="12">
        <v>13.284176616791862</v>
      </c>
      <c r="F681" s="12">
        <v>8.2271205165635894</v>
      </c>
      <c r="G681" s="12">
        <v>9.6055958671785771</v>
      </c>
      <c r="H681" s="12">
        <v>10.271836269744897</v>
      </c>
      <c r="I681" s="12">
        <v>0</v>
      </c>
      <c r="J681" s="12">
        <v>0</v>
      </c>
      <c r="K681" s="12">
        <v>0</v>
      </c>
      <c r="L681" s="12">
        <v>0</v>
      </c>
      <c r="M681" s="12">
        <v>0</v>
      </c>
    </row>
    <row r="682" spans="1:13" x14ac:dyDescent="0.35">
      <c r="A682" s="10" t="str">
        <f>B555&amp;C647&amp;D682</f>
        <v>CONSUMO PER CAPITA (kg ó litros por individuo)Total BebidasESTABA SOLO/A</v>
      </c>
      <c r="B682" s="10">
        <v>0</v>
      </c>
      <c r="C682" s="10">
        <v>0</v>
      </c>
      <c r="D682" s="27" t="s">
        <v>146</v>
      </c>
      <c r="E682" s="28">
        <v>15.430072130729183</v>
      </c>
      <c r="F682" s="28">
        <v>12.26366775765495</v>
      </c>
      <c r="G682" s="28">
        <v>11.623701467366066</v>
      </c>
      <c r="H682" s="28">
        <v>11.617435945555343</v>
      </c>
      <c r="I682" s="28">
        <v>0</v>
      </c>
      <c r="J682" s="28">
        <v>0</v>
      </c>
      <c r="K682" s="28">
        <v>0</v>
      </c>
      <c r="L682" s="28">
        <v>0</v>
      </c>
      <c r="M682" s="12">
        <v>0</v>
      </c>
    </row>
    <row r="683" spans="1:13" x14ac:dyDescent="0.35">
      <c r="A683" s="10" t="str">
        <f>B555&amp;C647&amp;D683</f>
        <v>CONSUMO PER CAPITA (kg ó litros por individuo)Total BebidasOTROS</v>
      </c>
      <c r="B683" s="10">
        <v>0</v>
      </c>
      <c r="C683" s="10">
        <v>0</v>
      </c>
      <c r="D683" s="12" t="s">
        <v>147</v>
      </c>
      <c r="E683" s="12">
        <v>0.88232937219830732</v>
      </c>
      <c r="F683" s="12">
        <v>0.39092224215508592</v>
      </c>
      <c r="G683" s="12">
        <v>0.33902289057740398</v>
      </c>
      <c r="H683" s="12">
        <v>0.49499502256896916</v>
      </c>
      <c r="I683" s="12">
        <v>0</v>
      </c>
      <c r="J683" s="12">
        <v>0</v>
      </c>
      <c r="K683" s="12">
        <v>0</v>
      </c>
      <c r="L683" s="12">
        <v>0</v>
      </c>
      <c r="M683" s="12">
        <v>0</v>
      </c>
    </row>
    <row r="684" spans="1:13" x14ac:dyDescent="0.35">
      <c r="A684" s="10" t="str">
        <f>B555&amp;C647&amp;D684</f>
        <v>CONSUMO PER CAPITA (kg ó litros por individuo)Total BebidasESTAR TRABAJANDO</v>
      </c>
      <c r="B684" s="10">
        <v>0</v>
      </c>
      <c r="C684" s="10">
        <v>0</v>
      </c>
      <c r="D684" s="27" t="s">
        <v>148</v>
      </c>
      <c r="E684" s="28">
        <v>10.798799418818165</v>
      </c>
      <c r="F684" s="28">
        <v>7.769092302008632</v>
      </c>
      <c r="G684" s="28">
        <v>7.7850531738489694</v>
      </c>
      <c r="H684" s="28">
        <v>7.8853920656150587</v>
      </c>
      <c r="I684" s="28">
        <v>0</v>
      </c>
      <c r="J684" s="28">
        <v>0</v>
      </c>
      <c r="K684" s="28">
        <v>0</v>
      </c>
      <c r="L684" s="28">
        <v>0</v>
      </c>
      <c r="M684" s="12">
        <v>0</v>
      </c>
    </row>
    <row r="685" spans="1:13" x14ac:dyDescent="0.35">
      <c r="A685" s="10" t="str">
        <f>B555&amp;C647&amp;D685</f>
        <v>CONSUMO PER CAPITA (kg ó litros por individuo)Total BebidasCOMIDA DE NEGOCIOS</v>
      </c>
      <c r="B685" s="10">
        <v>0</v>
      </c>
      <c r="C685" s="10">
        <v>0</v>
      </c>
      <c r="D685" s="12" t="s">
        <v>149</v>
      </c>
      <c r="E685" s="12">
        <v>0.40175064949666478</v>
      </c>
      <c r="F685" s="12">
        <v>0.19315348035451438</v>
      </c>
      <c r="G685" s="12">
        <v>0.222427574454681</v>
      </c>
      <c r="H685" s="12">
        <v>0.19929476272823818</v>
      </c>
      <c r="I685" s="12">
        <v>0</v>
      </c>
      <c r="J685" s="12">
        <v>0</v>
      </c>
      <c r="K685" s="12">
        <v>0</v>
      </c>
      <c r="L685" s="12">
        <v>0</v>
      </c>
      <c r="M685" s="12">
        <v>0</v>
      </c>
    </row>
    <row r="686" spans="1:13" x14ac:dyDescent="0.35">
      <c r="A686" s="10" t="str">
        <f>B555&amp;C647&amp;D686</f>
        <v>CONSUMO PER CAPITA (kg ó litros por individuo)Total BebidasPOR PLACER/RELAX</v>
      </c>
      <c r="B686" s="10">
        <v>0</v>
      </c>
      <c r="C686" s="10">
        <v>0</v>
      </c>
      <c r="D686" s="27" t="s">
        <v>150</v>
      </c>
      <c r="E686" s="28">
        <v>14.660490780662867</v>
      </c>
      <c r="F686" s="28">
        <v>8.7949968440263362</v>
      </c>
      <c r="G686" s="28">
        <v>10.673225318116463</v>
      </c>
      <c r="H686" s="28">
        <v>11.545359241113598</v>
      </c>
      <c r="I686" s="28">
        <v>0</v>
      </c>
      <c r="J686" s="28">
        <v>0</v>
      </c>
      <c r="K686" s="28">
        <v>0</v>
      </c>
      <c r="L686" s="28">
        <v>0</v>
      </c>
      <c r="M686" s="12">
        <v>0</v>
      </c>
    </row>
    <row r="687" spans="1:13" x14ac:dyDescent="0.35">
      <c r="A687" s="10" t="str">
        <f>B555&amp;C647&amp;D687</f>
        <v>CONSUMO PER CAPITA (kg ó litros por individuo)Total BebidasTENER HAMBRE/SIN PLANIFICAR</v>
      </c>
      <c r="B687" s="10">
        <v>0</v>
      </c>
      <c r="C687" s="10">
        <v>0</v>
      </c>
      <c r="D687" s="12" t="s">
        <v>151</v>
      </c>
      <c r="E687" s="12">
        <v>24.087660163903628</v>
      </c>
      <c r="F687" s="12">
        <v>15.435974328765546</v>
      </c>
      <c r="G687" s="12">
        <v>17.186670805187418</v>
      </c>
      <c r="H687" s="12">
        <v>16.305185287134098</v>
      </c>
      <c r="I687" s="12">
        <v>0</v>
      </c>
      <c r="J687" s="12">
        <v>0</v>
      </c>
      <c r="K687" s="12">
        <v>0</v>
      </c>
      <c r="L687" s="12">
        <v>0</v>
      </c>
      <c r="M687" s="12">
        <v>0</v>
      </c>
    </row>
    <row r="688" spans="1:13" x14ac:dyDescent="0.35">
      <c r="A688" s="10" t="str">
        <f>B555&amp;C647&amp;D688</f>
        <v>CONSUMO PER CAPITA (kg ó litros por individuo)Total BebidasESTAR DE COMPRAS</v>
      </c>
      <c r="B688" s="10">
        <v>0</v>
      </c>
      <c r="C688" s="10">
        <v>0</v>
      </c>
      <c r="D688" s="27" t="s">
        <v>152</v>
      </c>
      <c r="E688" s="28">
        <v>2.7789244439499559</v>
      </c>
      <c r="F688" s="28">
        <v>2.416292381468196</v>
      </c>
      <c r="G688" s="28">
        <v>1.6805943343183252</v>
      </c>
      <c r="H688" s="28">
        <v>1.604518337707886</v>
      </c>
      <c r="I688" s="28">
        <v>0</v>
      </c>
      <c r="J688" s="28">
        <v>0</v>
      </c>
      <c r="K688" s="28">
        <v>0</v>
      </c>
      <c r="L688" s="28">
        <v>0</v>
      </c>
      <c r="M688" s="12">
        <v>0</v>
      </c>
    </row>
    <row r="689" spans="1:13" x14ac:dyDescent="0.35">
      <c r="A689" s="10" t="str">
        <f>B555&amp;C647&amp;D689</f>
        <v>CONSUMO PER CAPITA (kg ó litros por individuo)Total BebidasNO COCINAR EN CASA</v>
      </c>
      <c r="B689" s="10">
        <v>0</v>
      </c>
      <c r="C689" s="10">
        <v>0</v>
      </c>
      <c r="D689" s="12" t="s">
        <v>153</v>
      </c>
      <c r="E689" s="12">
        <v>3.3341274438097228</v>
      </c>
      <c r="F689" s="12">
        <v>1.9890304481764387</v>
      </c>
      <c r="G689" s="12">
        <v>2.0846648389758067</v>
      </c>
      <c r="H689" s="12">
        <v>2.0812450795695399</v>
      </c>
      <c r="I689" s="12">
        <v>0</v>
      </c>
      <c r="J689" s="12">
        <v>0</v>
      </c>
      <c r="K689" s="12">
        <v>0</v>
      </c>
      <c r="L689" s="12">
        <v>0</v>
      </c>
      <c r="M689" s="12">
        <v>0</v>
      </c>
    </row>
    <row r="690" spans="1:13" x14ac:dyDescent="0.35">
      <c r="A690" s="10" t="str">
        <f>B555&amp;C647&amp;D690</f>
        <v>CONSUMO PER CAPITA (kg ó litros por individuo)Total BebidasCELEBRACION/FIESTA/SALIR TOMAR</v>
      </c>
      <c r="B690" s="10">
        <v>0</v>
      </c>
      <c r="C690" s="10">
        <v>0</v>
      </c>
      <c r="D690" s="27" t="s">
        <v>154</v>
      </c>
      <c r="E690" s="28">
        <v>29.127132621796061</v>
      </c>
      <c r="F690" s="28">
        <v>16.332584761877886</v>
      </c>
      <c r="G690" s="28">
        <v>18.308607741760884</v>
      </c>
      <c r="H690" s="28">
        <v>22.325279510815996</v>
      </c>
      <c r="I690" s="28">
        <v>0</v>
      </c>
      <c r="J690" s="28">
        <v>0</v>
      </c>
      <c r="K690" s="28">
        <v>0</v>
      </c>
      <c r="L690" s="28">
        <v>0</v>
      </c>
      <c r="M690" s="12">
        <v>0</v>
      </c>
    </row>
    <row r="691" spans="1:13" x14ac:dyDescent="0.35">
      <c r="A691" s="10" t="str">
        <f>B555&amp;C647&amp;D691</f>
        <v>CONSUMO PER CAPITA (kg ó litros por individuo)Total BebidasVIENDO DEPORTES</v>
      </c>
      <c r="B691" s="10">
        <v>0</v>
      </c>
      <c r="C691" s="10">
        <v>0</v>
      </c>
      <c r="D691" s="12" t="s">
        <v>155</v>
      </c>
      <c r="E691" s="12">
        <v>1.7697956037942919</v>
      </c>
      <c r="F691" s="12">
        <v>0.87843015599496366</v>
      </c>
      <c r="G691" s="12">
        <v>0.95229186936788601</v>
      </c>
      <c r="H691" s="12">
        <v>1.41558833838622</v>
      </c>
      <c r="I691" s="12">
        <v>0</v>
      </c>
      <c r="J691" s="12">
        <v>0</v>
      </c>
      <c r="K691" s="12">
        <v>0</v>
      </c>
      <c r="L691" s="12">
        <v>0</v>
      </c>
      <c r="M691" s="12">
        <v>0</v>
      </c>
    </row>
    <row r="692" spans="1:13" x14ac:dyDescent="0.35">
      <c r="A692" s="10" t="str">
        <f>B555&amp;C647&amp;D692</f>
        <v>CONSUMO PER CAPITA (kg ó litros por individuo)Total BebidasOTROS MOTIVOS</v>
      </c>
      <c r="B692" s="10">
        <v>0</v>
      </c>
      <c r="C692" s="10">
        <v>0</v>
      </c>
      <c r="D692" s="27" t="s">
        <v>156</v>
      </c>
      <c r="E692" s="28">
        <v>7.292486382945583</v>
      </c>
      <c r="F692" s="28">
        <v>4.3009811919599796</v>
      </c>
      <c r="G692" s="28">
        <v>3.5266544980055019</v>
      </c>
      <c r="H692" s="28">
        <v>3.8118970760967157</v>
      </c>
      <c r="I692" s="28">
        <v>0</v>
      </c>
      <c r="J692" s="28">
        <v>0</v>
      </c>
      <c r="K692" s="28">
        <v>0</v>
      </c>
      <c r="L692" s="28">
        <v>0</v>
      </c>
      <c r="M692" s="12">
        <v>0</v>
      </c>
    </row>
    <row r="693" spans="1:13" x14ac:dyDescent="0.35">
      <c r="A693" s="10" t="str">
        <f>B555&amp;C693&amp;D693</f>
        <v>CONSUMO PER CAPITA (kg ó litros por individuo)Total Bebidas FriasT.ESPAÑA</v>
      </c>
      <c r="B693" s="10">
        <v>0</v>
      </c>
      <c r="C693" s="10" t="s">
        <v>159</v>
      </c>
      <c r="D693" s="12" t="s">
        <v>36</v>
      </c>
      <c r="E693" s="12">
        <v>83.286181814395974</v>
      </c>
      <c r="F693" s="12">
        <v>51.360701730513433</v>
      </c>
      <c r="G693" s="12">
        <v>54.59573967764301</v>
      </c>
      <c r="H693" s="12">
        <v>58.941403849563955</v>
      </c>
      <c r="I693" s="12">
        <v>0</v>
      </c>
      <c r="J693" s="12">
        <v>0</v>
      </c>
      <c r="K693" s="12">
        <v>0</v>
      </c>
      <c r="L693" s="12">
        <v>0</v>
      </c>
      <c r="M693" s="12">
        <v>0</v>
      </c>
    </row>
    <row r="694" spans="1:13" x14ac:dyDescent="0.35">
      <c r="A694" s="10" t="str">
        <f>B555&amp;C693&amp;D694</f>
        <v>CONSUMO PER CAPITA (kg ó litros por individuo)Total Bebidas FriasHiper+Super+Discount+G.A</v>
      </c>
      <c r="B694" s="10">
        <v>0</v>
      </c>
      <c r="C694" s="10">
        <v>0</v>
      </c>
      <c r="D694" s="27" t="s">
        <v>23</v>
      </c>
      <c r="E694" s="28">
        <v>12.182289214397777</v>
      </c>
      <c r="F694" s="28">
        <v>9.3671752002370283</v>
      </c>
      <c r="G694" s="28">
        <v>6.6334539548834588</v>
      </c>
      <c r="H694" s="28">
        <v>6.9189651288330474</v>
      </c>
      <c r="I694" s="28">
        <v>0</v>
      </c>
      <c r="J694" s="28">
        <v>0</v>
      </c>
      <c r="K694" s="28">
        <v>0</v>
      </c>
      <c r="L694" s="28">
        <v>0</v>
      </c>
      <c r="M694" s="12">
        <v>0</v>
      </c>
    </row>
    <row r="695" spans="1:13" x14ac:dyDescent="0.35">
      <c r="A695" s="10" t="str">
        <f>B555&amp;C693&amp;D695</f>
        <v>CONSUMO PER CAPITA (kg ó litros por individuo)Total Bebidas FriasRestaurantes</v>
      </c>
      <c r="B695" s="10">
        <v>0</v>
      </c>
      <c r="C695" s="10">
        <v>0</v>
      </c>
      <c r="D695" s="12" t="s">
        <v>24</v>
      </c>
      <c r="E695" s="12">
        <v>15.252187447923761</v>
      </c>
      <c r="F695" s="12">
        <v>7.6645307573156449</v>
      </c>
      <c r="G695" s="12">
        <v>9.8767988449505548</v>
      </c>
      <c r="H695" s="12">
        <v>10.77205682181601</v>
      </c>
      <c r="I695" s="12">
        <v>0</v>
      </c>
      <c r="J695" s="12">
        <v>0</v>
      </c>
      <c r="K695" s="12">
        <v>0</v>
      </c>
      <c r="L695" s="12">
        <v>0</v>
      </c>
      <c r="M695" s="12">
        <v>0</v>
      </c>
    </row>
    <row r="696" spans="1:13" x14ac:dyDescent="0.35">
      <c r="A696" s="10" t="str">
        <f>B555&amp;C693&amp;D696</f>
        <v>CONSUMO PER CAPITA (kg ó litros por individuo)Total Bebidas FriasRestaurantes Fast Food</v>
      </c>
      <c r="B696" s="10">
        <v>0</v>
      </c>
      <c r="C696" s="10">
        <v>0</v>
      </c>
      <c r="D696" s="27" t="s">
        <v>25</v>
      </c>
      <c r="E696" s="28">
        <v>4.4133980436175131</v>
      </c>
      <c r="F696" s="28">
        <v>2.7332932076663279</v>
      </c>
      <c r="G696" s="28">
        <v>3.0916901726028603</v>
      </c>
      <c r="H696" s="28">
        <v>3.5015088870850986</v>
      </c>
      <c r="I696" s="28">
        <v>0</v>
      </c>
      <c r="J696" s="28">
        <v>0</v>
      </c>
      <c r="K696" s="28">
        <v>0</v>
      </c>
      <c r="L696" s="28">
        <v>0</v>
      </c>
      <c r="M696" s="12">
        <v>0</v>
      </c>
    </row>
    <row r="697" spans="1:13" x14ac:dyDescent="0.35">
      <c r="A697" s="10" t="str">
        <f>B555&amp;C693&amp;D697</f>
        <v>CONSUMO PER CAPITA (kg ó litros por individuo)Total Bebidas FriasBares/Cafeterias/Cervecerias</v>
      </c>
      <c r="B697" s="10">
        <v>0</v>
      </c>
      <c r="C697" s="10">
        <v>0</v>
      </c>
      <c r="D697" s="12" t="s">
        <v>26</v>
      </c>
      <c r="E697" s="12">
        <v>36.395949171111354</v>
      </c>
      <c r="F697" s="12">
        <v>21.370371057527585</v>
      </c>
      <c r="G697" s="12">
        <v>25.172427776241783</v>
      </c>
      <c r="H697" s="12">
        <v>27.943827767241093</v>
      </c>
      <c r="I697" s="12">
        <v>0</v>
      </c>
      <c r="J697" s="12">
        <v>0</v>
      </c>
      <c r="K697" s="12">
        <v>0</v>
      </c>
      <c r="L697" s="12">
        <v>0</v>
      </c>
      <c r="M697" s="12">
        <v>0</v>
      </c>
    </row>
    <row r="698" spans="1:13" x14ac:dyDescent="0.35">
      <c r="A698" s="10" t="str">
        <f>B555&amp;C693&amp;D698</f>
        <v>CONSUMO PER CAPITA (kg ó litros por individuo)Total Bebidas FriasPanaderias/Pastelerias</v>
      </c>
      <c r="B698" s="10">
        <v>0</v>
      </c>
      <c r="C698" s="10">
        <v>0</v>
      </c>
      <c r="D698" s="27" t="s">
        <v>27</v>
      </c>
      <c r="E698" s="28">
        <v>0.75396511442952252</v>
      </c>
      <c r="F698" s="28">
        <v>0.55847463265459585</v>
      </c>
      <c r="G698" s="28">
        <v>0.39757183038362487</v>
      </c>
      <c r="H698" s="28">
        <v>0.33125332744008068</v>
      </c>
      <c r="I698" s="28">
        <v>0</v>
      </c>
      <c r="J698" s="28">
        <v>0</v>
      </c>
      <c r="K698" s="28">
        <v>0</v>
      </c>
      <c r="L698" s="28">
        <v>0</v>
      </c>
      <c r="M698" s="12">
        <v>0</v>
      </c>
    </row>
    <row r="699" spans="1:13" x14ac:dyDescent="0.35">
      <c r="A699" s="10" t="str">
        <f>B555&amp;C693&amp;D699</f>
        <v>CONSUMO PER CAPITA (kg ó litros por individuo)Total Bebidas FriasTda.Alimentacion/Delicatesen</v>
      </c>
      <c r="B699" s="10">
        <v>0</v>
      </c>
      <c r="C699" s="10">
        <v>0</v>
      </c>
      <c r="D699" s="12" t="s">
        <v>122</v>
      </c>
      <c r="E699" s="12">
        <v>2.1162942958722875</v>
      </c>
      <c r="F699" s="12">
        <v>1.8581078397499569</v>
      </c>
      <c r="G699" s="12">
        <v>1.9119458120399655</v>
      </c>
      <c r="H699" s="12">
        <v>1.4794300021587228</v>
      </c>
      <c r="I699" s="12">
        <v>0</v>
      </c>
      <c r="J699" s="12">
        <v>0</v>
      </c>
      <c r="K699" s="12">
        <v>0</v>
      </c>
      <c r="L699" s="12">
        <v>0</v>
      </c>
      <c r="M699" s="12">
        <v>0</v>
      </c>
    </row>
    <row r="700" spans="1:13" x14ac:dyDescent="0.35">
      <c r="A700" s="10" t="str">
        <f>B555&amp;C693&amp;D700</f>
        <v>CONSUMO PER CAPITA (kg ó litros por individuo)Total Bebidas FriasCanal Conveniencia/24h</v>
      </c>
      <c r="B700" s="10">
        <v>0</v>
      </c>
      <c r="C700" s="10">
        <v>0</v>
      </c>
      <c r="D700" s="27" t="s">
        <v>123</v>
      </c>
      <c r="E700" s="28">
        <v>1.6378187200936438</v>
      </c>
      <c r="F700" s="28">
        <v>1.5439255554963867</v>
      </c>
      <c r="G700" s="28">
        <v>1.3295975179469681</v>
      </c>
      <c r="H700" s="28">
        <v>1.0651183787675795</v>
      </c>
      <c r="I700" s="28">
        <v>0</v>
      </c>
      <c r="J700" s="28">
        <v>0</v>
      </c>
      <c r="K700" s="28">
        <v>0</v>
      </c>
      <c r="L700" s="28">
        <v>0</v>
      </c>
      <c r="M700" s="12">
        <v>0</v>
      </c>
    </row>
    <row r="701" spans="1:13" x14ac:dyDescent="0.35">
      <c r="A701" s="10" t="str">
        <f>B555&amp;C693&amp;D701</f>
        <v>CONSUMO PER CAPITA (kg ó litros por individuo)Total Bebidas FriasHoteles</v>
      </c>
      <c r="B701" s="10">
        <v>0</v>
      </c>
      <c r="C701" s="10">
        <v>0</v>
      </c>
      <c r="D701" s="12" t="s">
        <v>29</v>
      </c>
      <c r="E701" s="12">
        <v>0.87505428256759832</v>
      </c>
      <c r="F701" s="12">
        <v>0.24314813168003016</v>
      </c>
      <c r="G701" s="12">
        <v>0.4190293779223595</v>
      </c>
      <c r="H701" s="12">
        <v>0.45929252439126894</v>
      </c>
      <c r="I701" s="12">
        <v>0</v>
      </c>
      <c r="J701" s="12">
        <v>0</v>
      </c>
      <c r="K701" s="12">
        <v>0</v>
      </c>
      <c r="L701" s="12">
        <v>0</v>
      </c>
      <c r="M701" s="12">
        <v>0</v>
      </c>
    </row>
    <row r="702" spans="1:13" x14ac:dyDescent="0.35">
      <c r="A702" s="10" t="str">
        <f>B555&amp;C693&amp;D702</f>
        <v>CONSUMO PER CAPITA (kg ó litros por individuo)Total Bebidas FriasEstaciones de servicio</v>
      </c>
      <c r="B702" s="10">
        <v>0</v>
      </c>
      <c r="C702" s="10">
        <v>0</v>
      </c>
      <c r="D702" s="27" t="s">
        <v>30</v>
      </c>
      <c r="E702" s="28">
        <v>1.77535312764673</v>
      </c>
      <c r="F702" s="28">
        <v>1.1942717669534788</v>
      </c>
      <c r="G702" s="28">
        <v>1.0729098230342318</v>
      </c>
      <c r="H702" s="28">
        <v>1.0556944933502976</v>
      </c>
      <c r="I702" s="28">
        <v>0</v>
      </c>
      <c r="J702" s="28">
        <v>0</v>
      </c>
      <c r="K702" s="28">
        <v>0</v>
      </c>
      <c r="L702" s="28">
        <v>0</v>
      </c>
      <c r="M702" s="12">
        <v>0</v>
      </c>
    </row>
    <row r="703" spans="1:13" x14ac:dyDescent="0.35">
      <c r="A703" s="10" t="str">
        <f>B555&amp;C693&amp;D703</f>
        <v>CONSUMO PER CAPITA (kg ó litros por individuo)Total Bebidas FriasMaquinas dispensadoras</v>
      </c>
      <c r="B703" s="10">
        <v>0</v>
      </c>
      <c r="C703" s="10">
        <v>0</v>
      </c>
      <c r="D703" s="12" t="s">
        <v>31</v>
      </c>
      <c r="E703" s="12">
        <v>1.3606746071738067</v>
      </c>
      <c r="F703" s="12">
        <v>1.14319837761007</v>
      </c>
      <c r="G703" s="12">
        <v>0.96962310203562652</v>
      </c>
      <c r="H703" s="12">
        <v>0.93376388198659599</v>
      </c>
      <c r="I703" s="12">
        <v>0</v>
      </c>
      <c r="J703" s="12">
        <v>0</v>
      </c>
      <c r="K703" s="12">
        <v>0</v>
      </c>
      <c r="L703" s="12">
        <v>0</v>
      </c>
      <c r="M703" s="12">
        <v>0</v>
      </c>
    </row>
    <row r="704" spans="1:13" x14ac:dyDescent="0.35">
      <c r="A704" s="10" t="str">
        <f>B555&amp;C693&amp;D704</f>
        <v>CONSUMO PER CAPITA (kg ó litros por individuo)Total Bebidas FriasServicio en la empresa</v>
      </c>
      <c r="B704" s="10">
        <v>0</v>
      </c>
      <c r="C704" s="10">
        <v>0</v>
      </c>
      <c r="D704" s="27" t="s">
        <v>32</v>
      </c>
      <c r="E704" s="28">
        <v>1.281498032750632</v>
      </c>
      <c r="F704" s="28">
        <v>0.96718669450001193</v>
      </c>
      <c r="G704" s="28">
        <v>0.96802729215262329</v>
      </c>
      <c r="H704" s="28">
        <v>0.88392632386809111</v>
      </c>
      <c r="I704" s="28">
        <v>0</v>
      </c>
      <c r="J704" s="28">
        <v>0</v>
      </c>
      <c r="K704" s="28">
        <v>0</v>
      </c>
      <c r="L704" s="28">
        <v>0</v>
      </c>
      <c r="M704" s="12">
        <v>0</v>
      </c>
    </row>
    <row r="705" spans="1:13" x14ac:dyDescent="0.35">
      <c r="A705" s="10" t="str">
        <f>B555&amp;C693&amp;D705</f>
        <v>CONSUMO PER CAPITA (kg ó litros por individuo)Total Bebidas FriasResto de canales</v>
      </c>
      <c r="B705" s="10">
        <v>0</v>
      </c>
      <c r="C705" s="10">
        <v>0</v>
      </c>
      <c r="D705" s="12" t="s">
        <v>33</v>
      </c>
      <c r="E705" s="12">
        <v>5.2416811891271529</v>
      </c>
      <c r="F705" s="12">
        <v>2.7170076589037904</v>
      </c>
      <c r="G705" s="12">
        <v>2.7526653148674223</v>
      </c>
      <c r="H705" s="12">
        <v>3.5965700325717429</v>
      </c>
      <c r="I705" s="12">
        <v>0</v>
      </c>
      <c r="J705" s="12">
        <v>0</v>
      </c>
      <c r="K705" s="12">
        <v>0</v>
      </c>
      <c r="L705" s="12">
        <v>0</v>
      </c>
      <c r="M705" s="12">
        <v>0</v>
      </c>
    </row>
    <row r="706" spans="1:13" x14ac:dyDescent="0.35">
      <c r="A706" s="10" t="str">
        <f>B555&amp;C693&amp;D706</f>
        <v>CONSUMO PER CAPITA (kg ó litros por individuo)Total Bebidas FriasEN LA CALLE</v>
      </c>
      <c r="B706" s="10">
        <v>0</v>
      </c>
      <c r="C706" s="10">
        <v>0</v>
      </c>
      <c r="D706" s="27" t="s">
        <v>124</v>
      </c>
      <c r="E706" s="28">
        <v>5.8314531810680128</v>
      </c>
      <c r="F706" s="28">
        <v>3.8865819293685404</v>
      </c>
      <c r="G706" s="28">
        <v>4.0493405827963285</v>
      </c>
      <c r="H706" s="28">
        <v>3.5267358384929905</v>
      </c>
      <c r="I706" s="28">
        <v>0</v>
      </c>
      <c r="J706" s="28">
        <v>0</v>
      </c>
      <c r="K706" s="28">
        <v>0</v>
      </c>
      <c r="L706" s="28">
        <v>0</v>
      </c>
      <c r="M706" s="12">
        <v>0</v>
      </c>
    </row>
    <row r="707" spans="1:13" x14ac:dyDescent="0.35">
      <c r="A707" s="10" t="str">
        <f>B555&amp;C693&amp;D707</f>
        <v>CONSUMO PER CAPITA (kg ó litros por individuo)Total Bebidas FriasEN CASA DE OTROS</v>
      </c>
      <c r="B707" s="10">
        <v>0</v>
      </c>
      <c r="C707" s="10">
        <v>0</v>
      </c>
      <c r="D707" s="12" t="s">
        <v>125</v>
      </c>
      <c r="E707" s="12">
        <v>3.6482824688392013</v>
      </c>
      <c r="F707" s="12">
        <v>3.6934540337469599</v>
      </c>
      <c r="G707" s="12">
        <v>3.1913004976227972</v>
      </c>
      <c r="H707" s="12">
        <v>2.9673896406121685</v>
      </c>
      <c r="I707" s="12">
        <v>0</v>
      </c>
      <c r="J707" s="12">
        <v>0</v>
      </c>
      <c r="K707" s="12">
        <v>0</v>
      </c>
      <c r="L707" s="12">
        <v>0</v>
      </c>
      <c r="M707" s="12">
        <v>0</v>
      </c>
    </row>
    <row r="708" spans="1:13" x14ac:dyDescent="0.35">
      <c r="A708" s="10" t="str">
        <f>B555&amp;C693&amp;D708</f>
        <v>CONSUMO PER CAPITA (kg ó litros por individuo)Total Bebidas FriasEN EL ESTABLECIMIENTO</v>
      </c>
      <c r="B708" s="10">
        <v>0</v>
      </c>
      <c r="C708" s="10">
        <v>0</v>
      </c>
      <c r="D708" s="27" t="s">
        <v>126</v>
      </c>
      <c r="E708" s="28">
        <v>60.155186621534753</v>
      </c>
      <c r="F708" s="28">
        <v>33.492306547828385</v>
      </c>
      <c r="G708" s="28">
        <v>39.133068327612051</v>
      </c>
      <c r="H708" s="28">
        <v>44.165430987490794</v>
      </c>
      <c r="I708" s="28">
        <v>0</v>
      </c>
      <c r="J708" s="28">
        <v>0</v>
      </c>
      <c r="K708" s="28">
        <v>0</v>
      </c>
      <c r="L708" s="28">
        <v>0</v>
      </c>
      <c r="M708" s="12">
        <v>0</v>
      </c>
    </row>
    <row r="709" spans="1:13" x14ac:dyDescent="0.35">
      <c r="A709" s="10" t="str">
        <f>B555&amp;C693&amp;D709</f>
        <v>CONSUMO PER CAPITA (kg ó litros por individuo)Total Bebidas FriasEN EL TRABAJO</v>
      </c>
      <c r="B709" s="10">
        <v>0</v>
      </c>
      <c r="C709" s="10">
        <v>0</v>
      </c>
      <c r="D709" s="12" t="s">
        <v>127</v>
      </c>
      <c r="E709" s="12">
        <v>6.416641535844704</v>
      </c>
      <c r="F709" s="12">
        <v>4.5198826981598801</v>
      </c>
      <c r="G709" s="12">
        <v>4.4029850743388588</v>
      </c>
      <c r="H709" s="12">
        <v>4.4520890315672874</v>
      </c>
      <c r="I709" s="12">
        <v>0</v>
      </c>
      <c r="J709" s="12">
        <v>0</v>
      </c>
      <c r="K709" s="12">
        <v>0</v>
      </c>
      <c r="L709" s="12">
        <v>0</v>
      </c>
      <c r="M709" s="12">
        <v>0</v>
      </c>
    </row>
    <row r="710" spans="1:13" x14ac:dyDescent="0.35">
      <c r="A710" s="10" t="str">
        <f>B555&amp;C693&amp;D710</f>
        <v>CONSUMO PER CAPITA (kg ó litros por individuo)Total Bebidas FriasEN COLEGIO/INSTITUTO/UNIV.</v>
      </c>
      <c r="B710" s="10">
        <v>0</v>
      </c>
      <c r="C710" s="10">
        <v>0</v>
      </c>
      <c r="D710" s="27" t="s">
        <v>128</v>
      </c>
      <c r="E710" s="28">
        <v>0.20108348226928391</v>
      </c>
      <c r="F710" s="28">
        <v>8.8494615604704216E-2</v>
      </c>
      <c r="G710" s="28">
        <v>7.4153730487163658E-2</v>
      </c>
      <c r="H710" s="28">
        <v>0.22689919826411958</v>
      </c>
      <c r="I710" s="28">
        <v>0</v>
      </c>
      <c r="J710" s="28">
        <v>0</v>
      </c>
      <c r="K710" s="28">
        <v>0</v>
      </c>
      <c r="L710" s="28">
        <v>0</v>
      </c>
      <c r="M710" s="12">
        <v>0</v>
      </c>
    </row>
    <row r="711" spans="1:13" x14ac:dyDescent="0.35">
      <c r="A711" s="10" t="str">
        <f>B555&amp;C693&amp;D711</f>
        <v>CONSUMO PER CAPITA (kg ó litros por individuo)Total Bebidas FriasEN MI CASA</v>
      </c>
      <c r="B711" s="10">
        <v>0</v>
      </c>
      <c r="C711" s="10">
        <v>0</v>
      </c>
      <c r="D711" s="12" t="s">
        <v>129</v>
      </c>
      <c r="E711" s="12">
        <v>3.3632480630750612</v>
      </c>
      <c r="F711" s="12">
        <v>3.1344906160735295</v>
      </c>
      <c r="G711" s="12">
        <v>2.2769013989369724</v>
      </c>
      <c r="H711" s="12">
        <v>1.6225444815548802</v>
      </c>
      <c r="I711" s="12">
        <v>0</v>
      </c>
      <c r="J711" s="12">
        <v>0</v>
      </c>
      <c r="K711" s="12">
        <v>0</v>
      </c>
      <c r="L711" s="12">
        <v>0</v>
      </c>
      <c r="M711" s="12">
        <v>0</v>
      </c>
    </row>
    <row r="712" spans="1:13" x14ac:dyDescent="0.35">
      <c r="A712" s="10" t="str">
        <f>B555&amp;C693&amp;D712</f>
        <v>CONSUMO PER CAPITA (kg ó litros por individuo)Total Bebidas FriasEN M.TRANSP.(AVION,TREN,AUTOC,E</v>
      </c>
      <c r="B712" s="10">
        <v>0</v>
      </c>
      <c r="C712" s="10">
        <v>0</v>
      </c>
      <c r="D712" s="27" t="s">
        <v>130</v>
      </c>
      <c r="E712" s="28">
        <v>0.35131174915343366</v>
      </c>
      <c r="F712" s="28">
        <v>0.23872461424571734</v>
      </c>
      <c r="G712" s="28">
        <v>0.28251046728316537</v>
      </c>
      <c r="H712" s="28">
        <v>0.1987042087445717</v>
      </c>
      <c r="I712" s="28">
        <v>0</v>
      </c>
      <c r="J712" s="28">
        <v>0</v>
      </c>
      <c r="K712" s="28">
        <v>0</v>
      </c>
      <c r="L712" s="28">
        <v>0</v>
      </c>
      <c r="M712" s="12">
        <v>0</v>
      </c>
    </row>
    <row r="713" spans="1:13" x14ac:dyDescent="0.35">
      <c r="A713" s="10" t="str">
        <f>B555&amp;C693&amp;D713</f>
        <v>CONSUMO PER CAPITA (kg ó litros por individuo)Total Bebidas FriasEN OTRO LUGAR</v>
      </c>
      <c r="B713" s="10">
        <v>0</v>
      </c>
      <c r="C713" s="10">
        <v>0</v>
      </c>
      <c r="D713" s="12" t="s">
        <v>131</v>
      </c>
      <c r="E713" s="12">
        <v>3.3189669201372021</v>
      </c>
      <c r="F713" s="12">
        <v>2.3067634943444646</v>
      </c>
      <c r="G713" s="12">
        <v>1.1854755470523588</v>
      </c>
      <c r="H713" s="12">
        <v>1.7816061182344791</v>
      </c>
      <c r="I713" s="12">
        <v>0</v>
      </c>
      <c r="J713" s="12">
        <v>0</v>
      </c>
      <c r="K713" s="12">
        <v>0</v>
      </c>
      <c r="L713" s="12">
        <v>0</v>
      </c>
      <c r="M713" s="12">
        <v>0</v>
      </c>
    </row>
    <row r="714" spans="1:13" x14ac:dyDescent="0.35">
      <c r="A714" s="10" t="str">
        <f>B555&amp;C693&amp;D714</f>
        <v>CONSUMO PER CAPITA (kg ó litros por individuo)Total Bebidas FriasDESAYUNO</v>
      </c>
      <c r="B714" s="10">
        <v>0</v>
      </c>
      <c r="C714" s="10">
        <v>0</v>
      </c>
      <c r="D714" s="27" t="s">
        <v>132</v>
      </c>
      <c r="E714" s="28">
        <v>4.2574936681508841</v>
      </c>
      <c r="F714" s="28">
        <v>3.1618282905589234</v>
      </c>
      <c r="G714" s="28">
        <v>3.0709755336242948</v>
      </c>
      <c r="H714" s="28">
        <v>3.3868828434382889</v>
      </c>
      <c r="I714" s="28">
        <v>0</v>
      </c>
      <c r="J714" s="28">
        <v>0</v>
      </c>
      <c r="K714" s="28">
        <v>0</v>
      </c>
      <c r="L714" s="28">
        <v>0</v>
      </c>
      <c r="M714" s="12">
        <v>0</v>
      </c>
    </row>
    <row r="715" spans="1:13" x14ac:dyDescent="0.35">
      <c r="A715" s="10" t="str">
        <f>B555&amp;C693&amp;D715</f>
        <v>CONSUMO PER CAPITA (kg ó litros por individuo)Total Bebidas FriasAPERITIVO/ANTES DE COMER</v>
      </c>
      <c r="B715" s="10">
        <v>0</v>
      </c>
      <c r="C715" s="10">
        <v>0</v>
      </c>
      <c r="D715" s="12" t="s">
        <v>133</v>
      </c>
      <c r="E715" s="12">
        <v>14.299552652767858</v>
      </c>
      <c r="F715" s="12">
        <v>9.5061560387482569</v>
      </c>
      <c r="G715" s="12">
        <v>10.454354122399538</v>
      </c>
      <c r="H715" s="12">
        <v>10.153923712878798</v>
      </c>
      <c r="I715" s="12">
        <v>0</v>
      </c>
      <c r="J715" s="12">
        <v>0</v>
      </c>
      <c r="K715" s="12">
        <v>0</v>
      </c>
      <c r="L715" s="12">
        <v>0</v>
      </c>
      <c r="M715" s="12">
        <v>0</v>
      </c>
    </row>
    <row r="716" spans="1:13" x14ac:dyDescent="0.35">
      <c r="A716" s="10" t="str">
        <f>B555&amp;C693&amp;D716</f>
        <v>CONSUMO PER CAPITA (kg ó litros por individuo)Total Bebidas FriasCOMIDA</v>
      </c>
      <c r="B716" s="10">
        <v>0</v>
      </c>
      <c r="C716" s="10">
        <v>0</v>
      </c>
      <c r="D716" s="27" t="s">
        <v>134</v>
      </c>
      <c r="E716" s="28">
        <v>24.248370820524087</v>
      </c>
      <c r="F716" s="28">
        <v>13.765889103818484</v>
      </c>
      <c r="G716" s="28">
        <v>16.767288285451386</v>
      </c>
      <c r="H716" s="28">
        <v>17.692746476194468</v>
      </c>
      <c r="I716" s="28">
        <v>0</v>
      </c>
      <c r="J716" s="28">
        <v>0</v>
      </c>
      <c r="K716" s="28">
        <v>0</v>
      </c>
      <c r="L716" s="28">
        <v>0</v>
      </c>
      <c r="M716" s="12">
        <v>0</v>
      </c>
    </row>
    <row r="717" spans="1:13" x14ac:dyDescent="0.35">
      <c r="A717" s="10" t="str">
        <f>B555&amp;C693&amp;D717</f>
        <v>CONSUMO PER CAPITA (kg ó litros por individuo)Total Bebidas FriasTARDE/MERIENDA</v>
      </c>
      <c r="B717" s="10">
        <v>0</v>
      </c>
      <c r="C717" s="10">
        <v>0</v>
      </c>
      <c r="D717" s="12" t="s">
        <v>135</v>
      </c>
      <c r="E717" s="12">
        <v>9.9577365286365076</v>
      </c>
      <c r="F717" s="12">
        <v>6.4271742455837764</v>
      </c>
      <c r="G717" s="12">
        <v>6.9352243833445719</v>
      </c>
      <c r="H717" s="12">
        <v>7.1976376824752419</v>
      </c>
      <c r="I717" s="12">
        <v>0</v>
      </c>
      <c r="J717" s="12">
        <v>0</v>
      </c>
      <c r="K717" s="12">
        <v>0</v>
      </c>
      <c r="L717" s="12">
        <v>0</v>
      </c>
      <c r="M717" s="12">
        <v>0</v>
      </c>
    </row>
    <row r="718" spans="1:13" x14ac:dyDescent="0.35">
      <c r="A718" s="10" t="str">
        <f>B555&amp;C693&amp;D718</f>
        <v>CONSUMO PER CAPITA (kg ó litros por individuo)Total Bebidas FriasANTES DE CENAR</v>
      </c>
      <c r="B718" s="10">
        <v>0</v>
      </c>
      <c r="C718" s="10">
        <v>0</v>
      </c>
      <c r="D718" s="27" t="s">
        <v>136</v>
      </c>
      <c r="E718" s="28">
        <v>6.8245542991656158</v>
      </c>
      <c r="F718" s="28">
        <v>4.5492006590015039</v>
      </c>
      <c r="G718" s="28">
        <v>4.6522143504868438</v>
      </c>
      <c r="H718" s="28">
        <v>5.1006301890361074</v>
      </c>
      <c r="I718" s="28">
        <v>0</v>
      </c>
      <c r="J718" s="28">
        <v>0</v>
      </c>
      <c r="K718" s="28">
        <v>0</v>
      </c>
      <c r="L718" s="28">
        <v>0</v>
      </c>
      <c r="M718" s="12">
        <v>0</v>
      </c>
    </row>
    <row r="719" spans="1:13" x14ac:dyDescent="0.35">
      <c r="A719" s="10" t="str">
        <f>B555&amp;C693&amp;D719</f>
        <v>CONSUMO PER CAPITA (kg ó litros por individuo)Total Bebidas FriasCENA</v>
      </c>
      <c r="B719" s="10">
        <v>0</v>
      </c>
      <c r="C719" s="10">
        <v>0</v>
      </c>
      <c r="D719" s="12" t="s">
        <v>137</v>
      </c>
      <c r="E719" s="12">
        <v>13.706551582017022</v>
      </c>
      <c r="F719" s="12">
        <v>7.3189933731738863</v>
      </c>
      <c r="G719" s="12">
        <v>7.7401102230045469</v>
      </c>
      <c r="H719" s="12">
        <v>9.3575100200699719</v>
      </c>
      <c r="I719" s="12">
        <v>0</v>
      </c>
      <c r="J719" s="12">
        <v>0</v>
      </c>
      <c r="K719" s="12">
        <v>0</v>
      </c>
      <c r="L719" s="12">
        <v>0</v>
      </c>
      <c r="M719" s="12">
        <v>0</v>
      </c>
    </row>
    <row r="720" spans="1:13" x14ac:dyDescent="0.35">
      <c r="A720" s="10" t="str">
        <f>B555&amp;C693&amp;D720</f>
        <v>CONSUMO PER CAPITA (kg ó litros por individuo)Total Bebidas FriasDESPUES DE LA CENA</v>
      </c>
      <c r="B720" s="10">
        <v>0</v>
      </c>
      <c r="C720" s="10">
        <v>0</v>
      </c>
      <c r="D720" s="27" t="s">
        <v>138</v>
      </c>
      <c r="E720" s="28">
        <v>2.7236045237916953</v>
      </c>
      <c r="F720" s="28">
        <v>1.3316472649233495</v>
      </c>
      <c r="G720" s="28">
        <v>1.1386850823712824</v>
      </c>
      <c r="H720" s="28">
        <v>1.5791123913693152</v>
      </c>
      <c r="I720" s="28">
        <v>0</v>
      </c>
      <c r="J720" s="28">
        <v>0</v>
      </c>
      <c r="K720" s="28">
        <v>0</v>
      </c>
      <c r="L720" s="28">
        <v>0</v>
      </c>
      <c r="M720" s="12">
        <v>0</v>
      </c>
    </row>
    <row r="721" spans="1:13" x14ac:dyDescent="0.35">
      <c r="A721" s="10" t="str">
        <f>B555&amp;C693&amp;D721</f>
        <v>CONSUMO PER CAPITA (kg ó litros por individuo)Total Bebidas FriasDURANTE EL DIA</v>
      </c>
      <c r="B721" s="10">
        <v>0</v>
      </c>
      <c r="C721" s="10">
        <v>0</v>
      </c>
      <c r="D721" s="12" t="s">
        <v>139</v>
      </c>
      <c r="E721" s="12">
        <v>7.2683142839698132</v>
      </c>
      <c r="F721" s="12">
        <v>5.2998016534385695</v>
      </c>
      <c r="G721" s="12">
        <v>3.8368866112280315</v>
      </c>
      <c r="H721" s="12">
        <v>4.4729540792909619</v>
      </c>
      <c r="I721" s="12">
        <v>0</v>
      </c>
      <c r="J721" s="12">
        <v>0</v>
      </c>
      <c r="K721" s="12">
        <v>0</v>
      </c>
      <c r="L721" s="12">
        <v>0</v>
      </c>
      <c r="M721" s="12">
        <v>0</v>
      </c>
    </row>
    <row r="722" spans="1:13" x14ac:dyDescent="0.35">
      <c r="A722" s="10" t="str">
        <f>B555&amp;C693&amp;D722</f>
        <v>CONSUMO PER CAPITA (kg ó litros por individuo)Total Bebidas FriasCON AMIGOS</v>
      </c>
      <c r="B722" s="10">
        <v>0</v>
      </c>
      <c r="C722" s="10">
        <v>0</v>
      </c>
      <c r="D722" s="27" t="s">
        <v>140</v>
      </c>
      <c r="E722" s="28">
        <v>27.12537931216071</v>
      </c>
      <c r="F722" s="28">
        <v>15.215014538936577</v>
      </c>
      <c r="G722" s="28">
        <v>16.868569354542004</v>
      </c>
      <c r="H722" s="28">
        <v>18.369648880738222</v>
      </c>
      <c r="I722" s="28">
        <v>0</v>
      </c>
      <c r="J722" s="28">
        <v>0</v>
      </c>
      <c r="K722" s="28">
        <v>0</v>
      </c>
      <c r="L722" s="28">
        <v>0</v>
      </c>
      <c r="M722" s="12">
        <v>0</v>
      </c>
    </row>
    <row r="723" spans="1:13" x14ac:dyDescent="0.35">
      <c r="A723" s="10" t="str">
        <f>B555&amp;C693&amp;D723</f>
        <v>CONSUMO PER CAPITA (kg ó litros por individuo)Total Bebidas FriasCON CLIENTES</v>
      </c>
      <c r="B723" s="10">
        <v>0</v>
      </c>
      <c r="C723" s="10">
        <v>0</v>
      </c>
      <c r="D723" s="12" t="s">
        <v>141</v>
      </c>
      <c r="E723" s="12">
        <v>0.5694353326980941</v>
      </c>
      <c r="F723" s="12">
        <v>0.32102829649375447</v>
      </c>
      <c r="G723" s="12">
        <v>0.30714812003221248</v>
      </c>
      <c r="H723" s="12">
        <v>0.22722809770795935</v>
      </c>
      <c r="I723" s="12">
        <v>0</v>
      </c>
      <c r="J723" s="12">
        <v>0</v>
      </c>
      <c r="K723" s="12">
        <v>0</v>
      </c>
      <c r="L723" s="12">
        <v>0</v>
      </c>
      <c r="M723" s="12">
        <v>0</v>
      </c>
    </row>
    <row r="724" spans="1:13" x14ac:dyDescent="0.35">
      <c r="A724" s="10" t="str">
        <f>B555&amp;C693&amp;D724</f>
        <v>CONSUMO PER CAPITA (kg ó litros por individuo)Total Bebidas FriasCON COMPAÑEROS DE TRABAJO</v>
      </c>
      <c r="B724" s="10">
        <v>0</v>
      </c>
      <c r="C724" s="10">
        <v>0</v>
      </c>
      <c r="D724" s="27" t="s">
        <v>142</v>
      </c>
      <c r="E724" s="28">
        <v>4.8178362456300841</v>
      </c>
      <c r="F724" s="28">
        <v>2.7420478804295358</v>
      </c>
      <c r="G724" s="28">
        <v>2.8299703716304729</v>
      </c>
      <c r="H724" s="28">
        <v>3.1616817660329084</v>
      </c>
      <c r="I724" s="28">
        <v>0</v>
      </c>
      <c r="J724" s="28">
        <v>0</v>
      </c>
      <c r="K724" s="28">
        <v>0</v>
      </c>
      <c r="L724" s="28">
        <v>0</v>
      </c>
      <c r="M724" s="12">
        <v>0</v>
      </c>
    </row>
    <row r="725" spans="1:13" x14ac:dyDescent="0.35">
      <c r="A725" s="10" t="str">
        <f>B555&amp;C693&amp;D725</f>
        <v>CONSUMO PER CAPITA (kg ó litros por individuo)Total Bebidas FriasCON COMPAÑEROS DE CLASE</v>
      </c>
      <c r="B725" s="10">
        <v>0</v>
      </c>
      <c r="C725" s="10">
        <v>0</v>
      </c>
      <c r="D725" s="12" t="s">
        <v>143</v>
      </c>
      <c r="E725" s="12">
        <v>0.26785998488557922</v>
      </c>
      <c r="F725" s="12">
        <v>0.15071271425748672</v>
      </c>
      <c r="G725" s="12">
        <v>0.16200128858668528</v>
      </c>
      <c r="H725" s="12">
        <v>0.1702561881367709</v>
      </c>
      <c r="I725" s="12">
        <v>0</v>
      </c>
      <c r="J725" s="12">
        <v>0</v>
      </c>
      <c r="K725" s="12">
        <v>0</v>
      </c>
      <c r="L725" s="12">
        <v>0</v>
      </c>
      <c r="M725" s="12">
        <v>0</v>
      </c>
    </row>
    <row r="726" spans="1:13" x14ac:dyDescent="0.35">
      <c r="A726" s="10" t="str">
        <f>B555&amp;C693&amp;D726</f>
        <v>CONSUMO PER CAPITA (kg ó litros por individuo)Total Bebidas FriasCON FAMILIA</v>
      </c>
      <c r="B726" s="10">
        <v>0</v>
      </c>
      <c r="C726" s="10">
        <v>0</v>
      </c>
      <c r="D726" s="27" t="s">
        <v>144</v>
      </c>
      <c r="E726" s="28">
        <v>25.613024865787938</v>
      </c>
      <c r="F726" s="28">
        <v>15.082783578207426</v>
      </c>
      <c r="G726" s="28">
        <v>16.335322400699635</v>
      </c>
      <c r="H726" s="28">
        <v>18.216073214322819</v>
      </c>
      <c r="I726" s="28">
        <v>0</v>
      </c>
      <c r="J726" s="28">
        <v>0</v>
      </c>
      <c r="K726" s="28">
        <v>0</v>
      </c>
      <c r="L726" s="28">
        <v>0</v>
      </c>
      <c r="M726" s="12">
        <v>0</v>
      </c>
    </row>
    <row r="727" spans="1:13" x14ac:dyDescent="0.35">
      <c r="A727" s="10" t="str">
        <f>B555&amp;C693&amp;D727</f>
        <v>CONSUMO PER CAPITA (kg ó litros por individuo)Total Bebidas FriasCON LA PAREJA</v>
      </c>
      <c r="B727" s="10">
        <v>0</v>
      </c>
      <c r="C727" s="10">
        <v>0</v>
      </c>
      <c r="D727" s="12" t="s">
        <v>145</v>
      </c>
      <c r="E727" s="12">
        <v>11.701368812718924</v>
      </c>
      <c r="F727" s="12">
        <v>7.2890716372007924</v>
      </c>
      <c r="G727" s="12">
        <v>8.4724894494754697</v>
      </c>
      <c r="H727" s="12">
        <v>8.9935170281160328</v>
      </c>
      <c r="I727" s="12">
        <v>0</v>
      </c>
      <c r="J727" s="12">
        <v>0</v>
      </c>
      <c r="K727" s="12">
        <v>0</v>
      </c>
      <c r="L727" s="12">
        <v>0</v>
      </c>
      <c r="M727" s="12">
        <v>0</v>
      </c>
    </row>
    <row r="728" spans="1:13" x14ac:dyDescent="0.35">
      <c r="A728" s="10" t="str">
        <f>B555&amp;C693&amp;D728</f>
        <v>CONSUMO PER CAPITA (kg ó litros por individuo)Total Bebidas FriasESTABA SOLO/A</v>
      </c>
      <c r="B728" s="10">
        <v>0</v>
      </c>
      <c r="C728" s="10">
        <v>0</v>
      </c>
      <c r="D728" s="27" t="s">
        <v>146</v>
      </c>
      <c r="E728" s="28">
        <v>12.394392996948916</v>
      </c>
      <c r="F728" s="28">
        <v>10.213987982910433</v>
      </c>
      <c r="G728" s="28">
        <v>9.3265744643091733</v>
      </c>
      <c r="H728" s="28">
        <v>9.3456655092566088</v>
      </c>
      <c r="I728" s="28">
        <v>0</v>
      </c>
      <c r="J728" s="28">
        <v>0</v>
      </c>
      <c r="K728" s="28">
        <v>0</v>
      </c>
      <c r="L728" s="28">
        <v>0</v>
      </c>
      <c r="M728" s="12">
        <v>0</v>
      </c>
    </row>
    <row r="729" spans="1:13" x14ac:dyDescent="0.35">
      <c r="A729" s="10" t="str">
        <f>B555&amp;C693&amp;D729</f>
        <v>CONSUMO PER CAPITA (kg ó litros por individuo)Total Bebidas FriasOTROS</v>
      </c>
      <c r="B729" s="10">
        <v>0</v>
      </c>
      <c r="C729" s="10">
        <v>0</v>
      </c>
      <c r="D729" s="12" t="s">
        <v>147</v>
      </c>
      <c r="E729" s="12">
        <v>0.79688385170786602</v>
      </c>
      <c r="F729" s="12">
        <v>0.34605013277342528</v>
      </c>
      <c r="G729" s="12">
        <v>0.29365829324269849</v>
      </c>
      <c r="H729" s="12">
        <v>0.45732503984010237</v>
      </c>
      <c r="I729" s="12">
        <v>0</v>
      </c>
      <c r="J729" s="12">
        <v>0</v>
      </c>
      <c r="K729" s="12">
        <v>0</v>
      </c>
      <c r="L729" s="12">
        <v>0</v>
      </c>
      <c r="M729" s="12">
        <v>0</v>
      </c>
    </row>
    <row r="730" spans="1:13" x14ac:dyDescent="0.35">
      <c r="A730" s="10" t="str">
        <f>B555&amp;C693&amp;D730</f>
        <v>CONSUMO PER CAPITA (kg ó litros por individuo)Total Bebidas FriasESTAR TRABAJANDO</v>
      </c>
      <c r="B730" s="10">
        <v>0</v>
      </c>
      <c r="C730" s="10">
        <v>0</v>
      </c>
      <c r="D730" s="27" t="s">
        <v>148</v>
      </c>
      <c r="E730" s="28">
        <v>8.0382770782688571</v>
      </c>
      <c r="F730" s="28">
        <v>5.9267085007554856</v>
      </c>
      <c r="G730" s="28">
        <v>5.6032012880639233</v>
      </c>
      <c r="H730" s="28">
        <v>5.7539586101832576</v>
      </c>
      <c r="I730" s="28">
        <v>0</v>
      </c>
      <c r="J730" s="28">
        <v>0</v>
      </c>
      <c r="K730" s="28">
        <v>0</v>
      </c>
      <c r="L730" s="28">
        <v>0</v>
      </c>
      <c r="M730" s="12">
        <v>0</v>
      </c>
    </row>
    <row r="731" spans="1:13" x14ac:dyDescent="0.35">
      <c r="A731" s="10" t="str">
        <f>B555&amp;C693&amp;D731</f>
        <v>CONSUMO PER CAPITA (kg ó litros por individuo)Total Bebidas FriasCOMIDA DE NEGOCIOS</v>
      </c>
      <c r="B731" s="10">
        <v>0</v>
      </c>
      <c r="C731" s="10">
        <v>0</v>
      </c>
      <c r="D731" s="12" t="s">
        <v>149</v>
      </c>
      <c r="E731" s="12">
        <v>0.3801170896399495</v>
      </c>
      <c r="F731" s="12">
        <v>0.18146474735454676</v>
      </c>
      <c r="G731" s="12">
        <v>0.20876415870604106</v>
      </c>
      <c r="H731" s="12">
        <v>0.18483791744019215</v>
      </c>
      <c r="I731" s="12">
        <v>0</v>
      </c>
      <c r="J731" s="12">
        <v>0</v>
      </c>
      <c r="K731" s="12">
        <v>0</v>
      </c>
      <c r="L731" s="12">
        <v>0</v>
      </c>
      <c r="M731" s="12">
        <v>0</v>
      </c>
    </row>
    <row r="732" spans="1:13" x14ac:dyDescent="0.35">
      <c r="A732" s="10" t="str">
        <f>B555&amp;C693&amp;D732</f>
        <v>CONSUMO PER CAPITA (kg ó litros por individuo)Total Bebidas FriasPOR PLACER/RELAX</v>
      </c>
      <c r="B732" s="10">
        <v>0</v>
      </c>
      <c r="C732" s="10">
        <v>0</v>
      </c>
      <c r="D732" s="27" t="s">
        <v>150</v>
      </c>
      <c r="E732" s="28">
        <v>13.138197603473763</v>
      </c>
      <c r="F732" s="28">
        <v>7.8260112990658266</v>
      </c>
      <c r="G732" s="28">
        <v>9.5632218585433897</v>
      </c>
      <c r="H732" s="28">
        <v>10.262693880546719</v>
      </c>
      <c r="I732" s="28">
        <v>0</v>
      </c>
      <c r="J732" s="28">
        <v>0</v>
      </c>
      <c r="K732" s="28">
        <v>0</v>
      </c>
      <c r="L732" s="28">
        <v>0</v>
      </c>
      <c r="M732" s="12">
        <v>0</v>
      </c>
    </row>
    <row r="733" spans="1:13" x14ac:dyDescent="0.35">
      <c r="A733" s="10" t="str">
        <f>B555&amp;C693&amp;D733</f>
        <v>CONSUMO PER CAPITA (kg ó litros por individuo)Total Bebidas FriasTENER HAMBRE/SIN PLANIFICAR</v>
      </c>
      <c r="B733" s="10">
        <v>0</v>
      </c>
      <c r="C733" s="10">
        <v>0</v>
      </c>
      <c r="D733" s="12" t="s">
        <v>151</v>
      </c>
      <c r="E733" s="12">
        <v>21.234978444946556</v>
      </c>
      <c r="F733" s="12">
        <v>13.67833342378241</v>
      </c>
      <c r="G733" s="12">
        <v>15.101200437166844</v>
      </c>
      <c r="H733" s="12">
        <v>14.295642727826863</v>
      </c>
      <c r="I733" s="12">
        <v>0</v>
      </c>
      <c r="J733" s="12">
        <v>0</v>
      </c>
      <c r="K733" s="12">
        <v>0</v>
      </c>
      <c r="L733" s="12">
        <v>0</v>
      </c>
      <c r="M733" s="12">
        <v>0</v>
      </c>
    </row>
    <row r="734" spans="1:13" x14ac:dyDescent="0.35">
      <c r="A734" s="10" t="str">
        <f>B555&amp;C693&amp;D734</f>
        <v>CONSUMO PER CAPITA (kg ó litros por individuo)Total Bebidas FriasESTAR DE COMPRAS</v>
      </c>
      <c r="B734" s="10">
        <v>0</v>
      </c>
      <c r="C734" s="10">
        <v>0</v>
      </c>
      <c r="D734" s="27" t="s">
        <v>152</v>
      </c>
      <c r="E734" s="28">
        <v>2.4459252523441091</v>
      </c>
      <c r="F734" s="28">
        <v>2.2001786331006028</v>
      </c>
      <c r="G734" s="28">
        <v>1.4356545202826134</v>
      </c>
      <c r="H734" s="28">
        <v>1.36375201429993</v>
      </c>
      <c r="I734" s="28">
        <v>0</v>
      </c>
      <c r="J734" s="28">
        <v>0</v>
      </c>
      <c r="K734" s="28">
        <v>0</v>
      </c>
      <c r="L734" s="28">
        <v>0</v>
      </c>
      <c r="M734" s="12">
        <v>0</v>
      </c>
    </row>
    <row r="735" spans="1:13" x14ac:dyDescent="0.35">
      <c r="A735" s="10" t="str">
        <f>B555&amp;C693&amp;D735</f>
        <v>CONSUMO PER CAPITA (kg ó litros por individuo)Total Bebidas FriasNO COCINAR EN CASA</v>
      </c>
      <c r="B735" s="10">
        <v>0</v>
      </c>
      <c r="C735" s="10">
        <v>0</v>
      </c>
      <c r="D735" s="12" t="s">
        <v>153</v>
      </c>
      <c r="E735" s="12">
        <v>3.0607842502395375</v>
      </c>
      <c r="F735" s="12">
        <v>1.8477043137817377</v>
      </c>
      <c r="G735" s="12">
        <v>1.931799896137496</v>
      </c>
      <c r="H735" s="12">
        <v>1.9181346310698397</v>
      </c>
      <c r="I735" s="12">
        <v>0</v>
      </c>
      <c r="J735" s="12">
        <v>0</v>
      </c>
      <c r="K735" s="12">
        <v>0</v>
      </c>
      <c r="L735" s="12">
        <v>0</v>
      </c>
      <c r="M735" s="12">
        <v>0</v>
      </c>
    </row>
    <row r="736" spans="1:13" x14ac:dyDescent="0.35">
      <c r="A736" s="10" t="str">
        <f>B555&amp;C693&amp;D736</f>
        <v>CONSUMO PER CAPITA (kg ó litros por individuo)Total Bebidas FriasCELEBRACION/FIESTA/SALIR TOMAR</v>
      </c>
      <c r="B736" s="10">
        <v>0</v>
      </c>
      <c r="C736" s="10">
        <v>0</v>
      </c>
      <c r="D736" s="27" t="s">
        <v>154</v>
      </c>
      <c r="E736" s="28">
        <v>26.929084353089859</v>
      </c>
      <c r="F736" s="28">
        <v>15.006912807130005</v>
      </c>
      <c r="G736" s="28">
        <v>16.807340811424211</v>
      </c>
      <c r="H736" s="28">
        <v>20.525906424161974</v>
      </c>
      <c r="I736" s="28">
        <v>0</v>
      </c>
      <c r="J736" s="28">
        <v>0</v>
      </c>
      <c r="K736" s="28">
        <v>0</v>
      </c>
      <c r="L736" s="28">
        <v>0</v>
      </c>
      <c r="M736" s="12">
        <v>0</v>
      </c>
    </row>
    <row r="737" spans="1:13" x14ac:dyDescent="0.35">
      <c r="A737" s="10" t="str">
        <f>B555&amp;C693&amp;D737</f>
        <v>CONSUMO PER CAPITA (kg ó litros por individuo)Total Bebidas FriasVIENDO DEPORTES</v>
      </c>
      <c r="B737" s="10">
        <v>0</v>
      </c>
      <c r="C737" s="10">
        <v>0</v>
      </c>
      <c r="D737" s="12" t="s">
        <v>155</v>
      </c>
      <c r="E737" s="12">
        <v>1.7097980760014817</v>
      </c>
      <c r="F737" s="12">
        <v>0.84828123649514642</v>
      </c>
      <c r="G737" s="12">
        <v>0.93028139148626177</v>
      </c>
      <c r="H737" s="12">
        <v>1.3793372439740048</v>
      </c>
      <c r="I737" s="12">
        <v>0</v>
      </c>
      <c r="J737" s="12">
        <v>0</v>
      </c>
      <c r="K737" s="12">
        <v>0</v>
      </c>
      <c r="L737" s="12">
        <v>0</v>
      </c>
      <c r="M737" s="12">
        <v>0</v>
      </c>
    </row>
    <row r="738" spans="1:13" x14ac:dyDescent="0.35">
      <c r="A738" s="10" t="str">
        <f>B555&amp;C693&amp;D738</f>
        <v>CONSUMO PER CAPITA (kg ó litros por individuo)Total Bebidas FriasOTROS MOTIVOS</v>
      </c>
      <c r="B738" s="10">
        <v>0</v>
      </c>
      <c r="C738" s="10">
        <v>0</v>
      </c>
      <c r="D738" s="27" t="s">
        <v>156</v>
      </c>
      <c r="E738" s="28">
        <v>6.3490134984872215</v>
      </c>
      <c r="F738" s="28">
        <v>3.8451024038140837</v>
      </c>
      <c r="G738" s="28">
        <v>3.0142705710060183</v>
      </c>
      <c r="H738" s="28">
        <v>3.2571370433573641</v>
      </c>
      <c r="I738" s="28">
        <v>0</v>
      </c>
      <c r="J738" s="28">
        <v>0</v>
      </c>
      <c r="K738" s="28">
        <v>0</v>
      </c>
      <c r="L738" s="28">
        <v>0</v>
      </c>
      <c r="M738" s="12">
        <v>0</v>
      </c>
    </row>
    <row r="739" spans="1:13" x14ac:dyDescent="0.35">
      <c r="A739" s="10" t="str">
        <f>B555&amp;C739&amp;D739</f>
        <v>CONSUMO PER CAPITA (kg ó litros por individuo)Total Bebidas CalientesT.ESPAÑA</v>
      </c>
      <c r="B739" s="10">
        <v>0</v>
      </c>
      <c r="C739" s="10" t="s">
        <v>160</v>
      </c>
      <c r="D739" s="12" t="s">
        <v>36</v>
      </c>
      <c r="E739" s="12">
        <v>10.964994696040851</v>
      </c>
      <c r="F739" s="12">
        <v>6.7498372192159195</v>
      </c>
      <c r="G739" s="12">
        <v>7.824455951128293</v>
      </c>
      <c r="H739" s="12">
        <v>8.2323629491627344</v>
      </c>
      <c r="I739" s="12">
        <v>0</v>
      </c>
      <c r="J739" s="12">
        <v>0</v>
      </c>
      <c r="K739" s="12">
        <v>0</v>
      </c>
      <c r="L739" s="12">
        <v>0</v>
      </c>
      <c r="M739" s="12">
        <v>0</v>
      </c>
    </row>
    <row r="740" spans="1:13" x14ac:dyDescent="0.35">
      <c r="A740" s="10" t="str">
        <f>B555&amp;C739&amp;D740</f>
        <v>CONSUMO PER CAPITA (kg ó litros por individuo)Total Bebidas CalientesHiper+Super+Discount+G.A</v>
      </c>
      <c r="B740" s="10">
        <v>0</v>
      </c>
      <c r="C740" s="10">
        <v>0</v>
      </c>
      <c r="D740" s="27" t="s">
        <v>23</v>
      </c>
      <c r="E740" s="28">
        <v>0.18566043545446986</v>
      </c>
      <c r="F740" s="28">
        <v>0.15895487431298222</v>
      </c>
      <c r="G740" s="28">
        <v>0.1482982465561534</v>
      </c>
      <c r="H740" s="28">
        <v>0.12509450087891008</v>
      </c>
      <c r="I740" s="28">
        <v>0</v>
      </c>
      <c r="J740" s="28">
        <v>0</v>
      </c>
      <c r="K740" s="28">
        <v>0</v>
      </c>
      <c r="L740" s="28">
        <v>0</v>
      </c>
      <c r="M740" s="12">
        <v>0</v>
      </c>
    </row>
    <row r="741" spans="1:13" x14ac:dyDescent="0.35">
      <c r="A741" s="10" t="str">
        <f>B555&amp;C739&amp;D741</f>
        <v>CONSUMO PER CAPITA (kg ó litros por individuo)Total Bebidas CalientesRestaurantes</v>
      </c>
      <c r="B741" s="10">
        <v>0</v>
      </c>
      <c r="C741" s="10">
        <v>0</v>
      </c>
      <c r="D741" s="12" t="s">
        <v>24</v>
      </c>
      <c r="E741" s="12">
        <v>0.52245856569947557</v>
      </c>
      <c r="F741" s="12">
        <v>0.25753538304669232</v>
      </c>
      <c r="G741" s="12">
        <v>0.32075588993520854</v>
      </c>
      <c r="H741" s="12">
        <v>0.34481961954387658</v>
      </c>
      <c r="I741" s="12">
        <v>0</v>
      </c>
      <c r="J741" s="12">
        <v>0</v>
      </c>
      <c r="K741" s="12">
        <v>0</v>
      </c>
      <c r="L741" s="12">
        <v>0</v>
      </c>
      <c r="M741" s="12">
        <v>0</v>
      </c>
    </row>
    <row r="742" spans="1:13" x14ac:dyDescent="0.35">
      <c r="A742" s="10" t="str">
        <f>B555&amp;C739&amp;D742</f>
        <v>CONSUMO PER CAPITA (kg ó litros por individuo)Total Bebidas CalientesRestaurantes Fast Food</v>
      </c>
      <c r="B742" s="10">
        <v>0</v>
      </c>
      <c r="C742" s="10">
        <v>0</v>
      </c>
      <c r="D742" s="27" t="s">
        <v>25</v>
      </c>
      <c r="E742" s="28">
        <v>0.18077534234031004</v>
      </c>
      <c r="F742" s="28">
        <v>8.3619070573413862E-2</v>
      </c>
      <c r="G742" s="28">
        <v>8.4769142757058505E-2</v>
      </c>
      <c r="H742" s="28">
        <v>9.3399865639618024E-2</v>
      </c>
      <c r="I742" s="28">
        <v>0</v>
      </c>
      <c r="J742" s="28">
        <v>0</v>
      </c>
      <c r="K742" s="28">
        <v>0</v>
      </c>
      <c r="L742" s="28">
        <v>0</v>
      </c>
      <c r="M742" s="12">
        <v>0</v>
      </c>
    </row>
    <row r="743" spans="1:13" x14ac:dyDescent="0.35">
      <c r="A743" s="10" t="str">
        <f>B555&amp;C739&amp;D743</f>
        <v>CONSUMO PER CAPITA (kg ó litros por individuo)Total Bebidas CalientesBares/Cafeterias/Cervecerias</v>
      </c>
      <c r="B743" s="10">
        <v>0</v>
      </c>
      <c r="C743" s="10">
        <v>0</v>
      </c>
      <c r="D743" s="12" t="s">
        <v>26</v>
      </c>
      <c r="E743" s="12">
        <v>7.6439949134102534</v>
      </c>
      <c r="F743" s="12">
        <v>4.6625595733815155</v>
      </c>
      <c r="G743" s="12">
        <v>5.6414646649118012</v>
      </c>
      <c r="H743" s="12">
        <v>6.0237948790826774</v>
      </c>
      <c r="I743" s="12">
        <v>0</v>
      </c>
      <c r="J743" s="12">
        <v>0</v>
      </c>
      <c r="K743" s="12">
        <v>0</v>
      </c>
      <c r="L743" s="12">
        <v>0</v>
      </c>
      <c r="M743" s="12">
        <v>0</v>
      </c>
    </row>
    <row r="744" spans="1:13" x14ac:dyDescent="0.35">
      <c r="A744" s="10" t="str">
        <f>B555&amp;C739&amp;D744</f>
        <v>CONSUMO PER CAPITA (kg ó litros por individuo)Total Bebidas CalientesPanaderias/Pastelerias</v>
      </c>
      <c r="B744" s="10">
        <v>0</v>
      </c>
      <c r="C744" s="10">
        <v>0</v>
      </c>
      <c r="D744" s="27" t="s">
        <v>27</v>
      </c>
      <c r="E744" s="28">
        <v>0.59529791399206033</v>
      </c>
      <c r="F744" s="28">
        <v>0.32255518244492526</v>
      </c>
      <c r="G744" s="28">
        <v>0.295239507334561</v>
      </c>
      <c r="H744" s="28">
        <v>0.29487219470354364</v>
      </c>
      <c r="I744" s="28">
        <v>0</v>
      </c>
      <c r="J744" s="28">
        <v>0</v>
      </c>
      <c r="K744" s="28">
        <v>0</v>
      </c>
      <c r="L744" s="28">
        <v>0</v>
      </c>
      <c r="M744" s="12">
        <v>0</v>
      </c>
    </row>
    <row r="745" spans="1:13" x14ac:dyDescent="0.35">
      <c r="A745" s="10" t="str">
        <f>B555&amp;C739&amp;D745</f>
        <v>CONSUMO PER CAPITA (kg ó litros por individuo)Total Bebidas CalientesTda.Alimentacion/Delicatesen</v>
      </c>
      <c r="B745" s="10">
        <v>0</v>
      </c>
      <c r="C745" s="10">
        <v>0</v>
      </c>
      <c r="D745" s="12" t="s">
        <v>122</v>
      </c>
      <c r="E745" s="12">
        <v>1.2113043302776296E-2</v>
      </c>
      <c r="F745" s="12">
        <v>1.3883323033891615E-2</v>
      </c>
      <c r="G745" s="12">
        <v>5.9923971519493809E-2</v>
      </c>
      <c r="H745" s="12">
        <v>6.1357193057752953E-2</v>
      </c>
      <c r="I745" s="12">
        <v>0</v>
      </c>
      <c r="J745" s="12">
        <v>0</v>
      </c>
      <c r="K745" s="12">
        <v>0</v>
      </c>
      <c r="L745" s="12">
        <v>0</v>
      </c>
      <c r="M745" s="12">
        <v>0</v>
      </c>
    </row>
    <row r="746" spans="1:13" x14ac:dyDescent="0.35">
      <c r="A746" s="10" t="str">
        <f>B555&amp;C739&amp;D746</f>
        <v>CONSUMO PER CAPITA (kg ó litros por individuo)Total Bebidas CalientesCanal Conveniencia/24h</v>
      </c>
      <c r="B746" s="10">
        <v>0</v>
      </c>
      <c r="C746" s="10">
        <v>0</v>
      </c>
      <c r="D746" s="27" t="s">
        <v>123</v>
      </c>
      <c r="E746" s="28">
        <v>2.2131176331255817E-2</v>
      </c>
      <c r="F746" s="28">
        <v>2.7613763572067161E-2</v>
      </c>
      <c r="G746" s="28">
        <v>2.3428675013071717E-2</v>
      </c>
      <c r="H746" s="28">
        <v>2.4030783183152753E-2</v>
      </c>
      <c r="I746" s="28">
        <v>0</v>
      </c>
      <c r="J746" s="28">
        <v>0</v>
      </c>
      <c r="K746" s="28">
        <v>0</v>
      </c>
      <c r="L746" s="28">
        <v>0</v>
      </c>
      <c r="M746" s="12">
        <v>0</v>
      </c>
    </row>
    <row r="747" spans="1:13" x14ac:dyDescent="0.35">
      <c r="A747" s="10" t="str">
        <f>B555&amp;C739&amp;D747</f>
        <v>CONSUMO PER CAPITA (kg ó litros por individuo)Total Bebidas CalientesHoteles</v>
      </c>
      <c r="B747" s="10">
        <v>0</v>
      </c>
      <c r="C747" s="10">
        <v>0</v>
      </c>
      <c r="D747" s="12" t="s">
        <v>29</v>
      </c>
      <c r="E747" s="12">
        <v>7.4273914387092882E-2</v>
      </c>
      <c r="F747" s="12">
        <v>2.4460774340787059E-2</v>
      </c>
      <c r="G747" s="12">
        <v>2.9900398525478329E-2</v>
      </c>
      <c r="H747" s="12">
        <v>3.5991296460813255E-2</v>
      </c>
      <c r="I747" s="12">
        <v>0</v>
      </c>
      <c r="J747" s="12">
        <v>0</v>
      </c>
      <c r="K747" s="12">
        <v>0</v>
      </c>
      <c r="L747" s="12">
        <v>0</v>
      </c>
      <c r="M747" s="12">
        <v>0</v>
      </c>
    </row>
    <row r="748" spans="1:13" x14ac:dyDescent="0.35">
      <c r="A748" s="10" t="str">
        <f>B555&amp;C739&amp;D748</f>
        <v>CONSUMO PER CAPITA (kg ó litros por individuo)Total Bebidas CalientesEstaciones de servicio</v>
      </c>
      <c r="B748" s="10">
        <v>0</v>
      </c>
      <c r="C748" s="10">
        <v>0</v>
      </c>
      <c r="D748" s="27" t="s">
        <v>30</v>
      </c>
      <c r="E748" s="28">
        <v>0.2552142183873351</v>
      </c>
      <c r="F748" s="28">
        <v>0.18106073626990088</v>
      </c>
      <c r="G748" s="28">
        <v>0.19127221260147223</v>
      </c>
      <c r="H748" s="28">
        <v>0.1819766647194952</v>
      </c>
      <c r="I748" s="28">
        <v>0</v>
      </c>
      <c r="J748" s="28">
        <v>0</v>
      </c>
      <c r="K748" s="28">
        <v>0</v>
      </c>
      <c r="L748" s="28">
        <v>0</v>
      </c>
      <c r="M748" s="12">
        <v>0</v>
      </c>
    </row>
    <row r="749" spans="1:13" x14ac:dyDescent="0.35">
      <c r="A749" s="10" t="str">
        <f>B555&amp;C739&amp;D749</f>
        <v>CONSUMO PER CAPITA (kg ó litros por individuo)Total Bebidas CalientesMaquinas dispensadoras</v>
      </c>
      <c r="B749" s="10">
        <v>0</v>
      </c>
      <c r="C749" s="10">
        <v>0</v>
      </c>
      <c r="D749" s="12" t="s">
        <v>31</v>
      </c>
      <c r="E749" s="12">
        <v>0.77126862888101433</v>
      </c>
      <c r="F749" s="12">
        <v>0.61705333727254541</v>
      </c>
      <c r="G749" s="12">
        <v>0.63496275910141287</v>
      </c>
      <c r="H749" s="12">
        <v>0.64997561530073034</v>
      </c>
      <c r="I749" s="12">
        <v>0</v>
      </c>
      <c r="J749" s="12">
        <v>0</v>
      </c>
      <c r="K749" s="12">
        <v>0</v>
      </c>
      <c r="L749" s="12">
        <v>0</v>
      </c>
      <c r="M749" s="12">
        <v>0</v>
      </c>
    </row>
    <row r="750" spans="1:13" x14ac:dyDescent="0.35">
      <c r="A750" s="10" t="str">
        <f>B555&amp;C739&amp;D750</f>
        <v>CONSUMO PER CAPITA (kg ó litros por individuo)Total Bebidas CalientesServicio en la empresa</v>
      </c>
      <c r="B750" s="10">
        <v>0</v>
      </c>
      <c r="C750" s="10">
        <v>0</v>
      </c>
      <c r="D750" s="27" t="s">
        <v>32</v>
      </c>
      <c r="E750" s="28">
        <v>0.33151431918479179</v>
      </c>
      <c r="F750" s="28">
        <v>0.21114133234241592</v>
      </c>
      <c r="G750" s="28">
        <v>0.22934424125599667</v>
      </c>
      <c r="H750" s="28">
        <v>0.21012985687943408</v>
      </c>
      <c r="I750" s="28">
        <v>0</v>
      </c>
      <c r="J750" s="28">
        <v>0</v>
      </c>
      <c r="K750" s="28">
        <v>0</v>
      </c>
      <c r="L750" s="28">
        <v>0</v>
      </c>
      <c r="M750" s="12">
        <v>0</v>
      </c>
    </row>
    <row r="751" spans="1:13" x14ac:dyDescent="0.35">
      <c r="A751" s="10" t="str">
        <f>B555&amp;C739&amp;D751</f>
        <v>CONSUMO PER CAPITA (kg ó litros por individuo)Total Bebidas CalientesResto de canales</v>
      </c>
      <c r="B751" s="10">
        <v>0</v>
      </c>
      <c r="C751" s="10">
        <v>0</v>
      </c>
      <c r="D751" s="12" t="s">
        <v>33</v>
      </c>
      <c r="E751" s="12">
        <v>0.37028853712249227</v>
      </c>
      <c r="F751" s="12">
        <v>0.18940113330835512</v>
      </c>
      <c r="G751" s="12">
        <v>0.16509662282556645</v>
      </c>
      <c r="H751" s="12">
        <v>0.18691901941224254</v>
      </c>
      <c r="I751" s="12">
        <v>0</v>
      </c>
      <c r="J751" s="12">
        <v>0</v>
      </c>
      <c r="K751" s="12">
        <v>0</v>
      </c>
      <c r="L751" s="12">
        <v>0</v>
      </c>
      <c r="M751" s="12">
        <v>0</v>
      </c>
    </row>
    <row r="752" spans="1:13" x14ac:dyDescent="0.35">
      <c r="A752" s="10" t="str">
        <f>B555&amp;C739&amp;D752</f>
        <v>CONSUMO PER CAPITA (kg ó litros por individuo)Total Bebidas CalientesEN LA CALLE</v>
      </c>
      <c r="B752" s="10">
        <v>0</v>
      </c>
      <c r="C752" s="10">
        <v>0</v>
      </c>
      <c r="D752" s="27" t="s">
        <v>124</v>
      </c>
      <c r="E752" s="28">
        <v>0.23185791531902133</v>
      </c>
      <c r="F752" s="28">
        <v>0.30532657812720765</v>
      </c>
      <c r="G752" s="28">
        <v>0.33294370511290755</v>
      </c>
      <c r="H752" s="28">
        <v>0.13345435487559634</v>
      </c>
      <c r="I752" s="28">
        <v>0</v>
      </c>
      <c r="J752" s="28">
        <v>0</v>
      </c>
      <c r="K752" s="28">
        <v>0</v>
      </c>
      <c r="L752" s="28">
        <v>0</v>
      </c>
      <c r="M752" s="12">
        <v>0</v>
      </c>
    </row>
    <row r="753" spans="1:13" x14ac:dyDescent="0.35">
      <c r="A753" s="10" t="str">
        <f>B555&amp;C739&amp;D753</f>
        <v>CONSUMO PER CAPITA (kg ó litros por individuo)Total Bebidas CalientesEN CASA DE OTROS</v>
      </c>
      <c r="B753" s="10">
        <v>0</v>
      </c>
      <c r="C753" s="10">
        <v>0</v>
      </c>
      <c r="D753" s="12" t="s">
        <v>125</v>
      </c>
      <c r="E753" s="12">
        <v>3.9181852366207859E-2</v>
      </c>
      <c r="F753" s="12">
        <v>6.0657852381840766E-2</v>
      </c>
      <c r="G753" s="12">
        <v>6.2437079439123591E-2</v>
      </c>
      <c r="H753" s="12">
        <v>5.0618826622367594E-2</v>
      </c>
      <c r="I753" s="12">
        <v>0</v>
      </c>
      <c r="J753" s="12">
        <v>0</v>
      </c>
      <c r="K753" s="12">
        <v>0</v>
      </c>
      <c r="L753" s="12">
        <v>0</v>
      </c>
      <c r="M753" s="12">
        <v>0</v>
      </c>
    </row>
    <row r="754" spans="1:13" x14ac:dyDescent="0.35">
      <c r="A754" s="10" t="str">
        <f>B555&amp;C739&amp;D754</f>
        <v>CONSUMO PER CAPITA (kg ó litros por individuo)Total Bebidas CalientesEN EL ESTABLECIMIENTO</v>
      </c>
      <c r="B754" s="10">
        <v>0</v>
      </c>
      <c r="C754" s="10">
        <v>0</v>
      </c>
      <c r="D754" s="27" t="s">
        <v>126</v>
      </c>
      <c r="E754" s="28">
        <v>9.3376678019925414</v>
      </c>
      <c r="F754" s="28">
        <v>5.3312691992496388</v>
      </c>
      <c r="G754" s="28">
        <v>6.1409087375659848</v>
      </c>
      <c r="H754" s="28">
        <v>6.7972979691870492</v>
      </c>
      <c r="I754" s="28">
        <v>0</v>
      </c>
      <c r="J754" s="28">
        <v>0</v>
      </c>
      <c r="K754" s="28">
        <v>0</v>
      </c>
      <c r="L754" s="28">
        <v>0</v>
      </c>
      <c r="M754" s="12">
        <v>0</v>
      </c>
    </row>
    <row r="755" spans="1:13" x14ac:dyDescent="0.35">
      <c r="A755" s="10" t="str">
        <f>B555&amp;C739&amp;D755</f>
        <v>CONSUMO PER CAPITA (kg ó litros por individuo)Total Bebidas CalientesEN EL TRABAJO</v>
      </c>
      <c r="B755" s="10">
        <v>0</v>
      </c>
      <c r="C755" s="10">
        <v>0</v>
      </c>
      <c r="D755" s="12" t="s">
        <v>127</v>
      </c>
      <c r="E755" s="12">
        <v>1.1409800663931307</v>
      </c>
      <c r="F755" s="12">
        <v>0.89134392272710128</v>
      </c>
      <c r="G755" s="12">
        <v>1.1308150055547412</v>
      </c>
      <c r="H755" s="12">
        <v>1.0959585335112669</v>
      </c>
      <c r="I755" s="12">
        <v>0</v>
      </c>
      <c r="J755" s="12">
        <v>0</v>
      </c>
      <c r="K755" s="12">
        <v>0</v>
      </c>
      <c r="L755" s="12">
        <v>0</v>
      </c>
      <c r="M755" s="12">
        <v>0</v>
      </c>
    </row>
    <row r="756" spans="1:13" x14ac:dyDescent="0.35">
      <c r="A756" s="10" t="str">
        <f>B555&amp;C739&amp;D756</f>
        <v>CONSUMO PER CAPITA (kg ó litros por individuo)Total Bebidas CalientesEN COLEGIO/INSTITUTO/UNIV.</v>
      </c>
      <c r="B756" s="10">
        <v>0</v>
      </c>
      <c r="C756" s="10">
        <v>0</v>
      </c>
      <c r="D756" s="27" t="s">
        <v>128</v>
      </c>
      <c r="E756" s="28">
        <v>4.34636365464054E-2</v>
      </c>
      <c r="F756" s="28">
        <v>1.911411423223814E-2</v>
      </c>
      <c r="G756" s="28">
        <v>2.4882362599982218E-2</v>
      </c>
      <c r="H756" s="28">
        <v>2.8521604755840025E-2</v>
      </c>
      <c r="I756" s="28">
        <v>0</v>
      </c>
      <c r="J756" s="28">
        <v>0</v>
      </c>
      <c r="K756" s="28">
        <v>0</v>
      </c>
      <c r="L756" s="28">
        <v>0</v>
      </c>
      <c r="M756" s="12">
        <v>0</v>
      </c>
    </row>
    <row r="757" spans="1:13" x14ac:dyDescent="0.35">
      <c r="A757" s="10" t="str">
        <f>B555&amp;C739&amp;D757</f>
        <v>CONSUMO PER CAPITA (kg ó litros por individuo)Total Bebidas CalientesEN MI CASA</v>
      </c>
      <c r="B757" s="10">
        <v>0</v>
      </c>
      <c r="C757" s="10">
        <v>0</v>
      </c>
      <c r="D757" s="12" t="s">
        <v>129</v>
      </c>
      <c r="E757" s="12">
        <v>6.1640009610214236E-2</v>
      </c>
      <c r="F757" s="12">
        <v>5.742627208077971E-2</v>
      </c>
      <c r="G757" s="12">
        <v>4.9658438239701251E-2</v>
      </c>
      <c r="H757" s="12">
        <v>2.9448585014514351E-2</v>
      </c>
      <c r="I757" s="12">
        <v>0</v>
      </c>
      <c r="J757" s="12">
        <v>0</v>
      </c>
      <c r="K757" s="12">
        <v>0</v>
      </c>
      <c r="L757" s="12">
        <v>0</v>
      </c>
      <c r="M757" s="12">
        <v>0</v>
      </c>
    </row>
    <row r="758" spans="1:13" x14ac:dyDescent="0.35">
      <c r="A758" s="10" t="str">
        <f>B555&amp;C739&amp;D758</f>
        <v>CONSUMO PER CAPITA (kg ó litros por individuo)Total Bebidas CalientesEN M.TRANSP.(AVION,TREN,AUTOC,E</v>
      </c>
      <c r="B758" s="10">
        <v>0</v>
      </c>
      <c r="C758" s="10">
        <v>0</v>
      </c>
      <c r="D758" s="27" t="s">
        <v>130</v>
      </c>
      <c r="E758" s="28">
        <v>1.9383277085218018E-2</v>
      </c>
      <c r="F758" s="28">
        <v>1.1688713752688529E-2</v>
      </c>
      <c r="G758" s="28">
        <v>2.3274273535645394E-2</v>
      </c>
      <c r="H758" s="28">
        <v>1.7769639442690034E-2</v>
      </c>
      <c r="I758" s="28">
        <v>0</v>
      </c>
      <c r="J758" s="28">
        <v>0</v>
      </c>
      <c r="K758" s="28">
        <v>0</v>
      </c>
      <c r="L758" s="28">
        <v>0</v>
      </c>
      <c r="M758" s="12">
        <v>0</v>
      </c>
    </row>
    <row r="759" spans="1:13" x14ac:dyDescent="0.35">
      <c r="A759" s="10" t="str">
        <f>B555&amp;C739&amp;D759</f>
        <v>CONSUMO PER CAPITA (kg ó litros por individuo)Total Bebidas CalientesEN OTRO LUGAR</v>
      </c>
      <c r="B759" s="10">
        <v>0</v>
      </c>
      <c r="C759" s="10">
        <v>0</v>
      </c>
      <c r="D759" s="12" t="s">
        <v>131</v>
      </c>
      <c r="E759" s="12">
        <v>9.0817433946453363E-2</v>
      </c>
      <c r="F759" s="12">
        <v>7.3012731700195968E-2</v>
      </c>
      <c r="G759" s="12">
        <v>5.9539678559338435E-2</v>
      </c>
      <c r="H759" s="12">
        <v>7.9289301551380656E-2</v>
      </c>
      <c r="I759" s="12">
        <v>0</v>
      </c>
      <c r="J759" s="12">
        <v>0</v>
      </c>
      <c r="K759" s="12">
        <v>0</v>
      </c>
      <c r="L759" s="12">
        <v>0</v>
      </c>
      <c r="M759" s="12">
        <v>0</v>
      </c>
    </row>
    <row r="760" spans="1:13" x14ac:dyDescent="0.35">
      <c r="A760" s="10" t="str">
        <f>B555&amp;C739&amp;D760</f>
        <v>CONSUMO PER CAPITA (kg ó litros por individuo)Total Bebidas CalientesDESAYUNO</v>
      </c>
      <c r="B760" s="10">
        <v>0</v>
      </c>
      <c r="C760" s="10">
        <v>0</v>
      </c>
      <c r="D760" s="27" t="s">
        <v>132</v>
      </c>
      <c r="E760" s="28">
        <v>6.5182310997065569</v>
      </c>
      <c r="F760" s="28">
        <v>4.1312319572805931</v>
      </c>
      <c r="G760" s="28">
        <v>4.9465627499839764</v>
      </c>
      <c r="H760" s="28">
        <v>5.0512552076992741</v>
      </c>
      <c r="I760" s="28">
        <v>0</v>
      </c>
      <c r="J760" s="28">
        <v>0</v>
      </c>
      <c r="K760" s="28">
        <v>0</v>
      </c>
      <c r="L760" s="28">
        <v>0</v>
      </c>
      <c r="M760" s="12">
        <v>0</v>
      </c>
    </row>
    <row r="761" spans="1:13" x14ac:dyDescent="0.35">
      <c r="A761" s="10" t="str">
        <f>B555&amp;C739&amp;D761</f>
        <v>CONSUMO PER CAPITA (kg ó litros por individuo)Total Bebidas CalientesAPERITIVO/ANTES DE COMER</v>
      </c>
      <c r="B761" s="10">
        <v>0</v>
      </c>
      <c r="C761" s="10">
        <v>0</v>
      </c>
      <c r="D761" s="12" t="s">
        <v>133</v>
      </c>
      <c r="E761" s="12">
        <v>0.9667133085237134</v>
      </c>
      <c r="F761" s="12">
        <v>0.60401973814702525</v>
      </c>
      <c r="G761" s="12">
        <v>0.73555314374512026</v>
      </c>
      <c r="H761" s="12">
        <v>0.79740248784139467</v>
      </c>
      <c r="I761" s="12">
        <v>0</v>
      </c>
      <c r="J761" s="12">
        <v>0</v>
      </c>
      <c r="K761" s="12">
        <v>0</v>
      </c>
      <c r="L761" s="12">
        <v>0</v>
      </c>
      <c r="M761" s="12">
        <v>0</v>
      </c>
    </row>
    <row r="762" spans="1:13" x14ac:dyDescent="0.35">
      <c r="A762" s="10" t="str">
        <f>B555&amp;C739&amp;D762</f>
        <v>CONSUMO PER CAPITA (kg ó litros por individuo)Total Bebidas CalientesCOMIDA</v>
      </c>
      <c r="B762" s="10">
        <v>0</v>
      </c>
      <c r="C762" s="10">
        <v>0</v>
      </c>
      <c r="D762" s="27" t="s">
        <v>134</v>
      </c>
      <c r="E762" s="28">
        <v>0.81206265894384344</v>
      </c>
      <c r="F762" s="28">
        <v>0.43524817409659744</v>
      </c>
      <c r="G762" s="28">
        <v>0.56539246973991308</v>
      </c>
      <c r="H762" s="28">
        <v>0.58533599917790724</v>
      </c>
      <c r="I762" s="28">
        <v>0</v>
      </c>
      <c r="J762" s="28">
        <v>0</v>
      </c>
      <c r="K762" s="28">
        <v>0</v>
      </c>
      <c r="L762" s="28">
        <v>0</v>
      </c>
      <c r="M762" s="12">
        <v>0</v>
      </c>
    </row>
    <row r="763" spans="1:13" x14ac:dyDescent="0.35">
      <c r="A763" s="10" t="str">
        <f>B555&amp;C739&amp;D763</f>
        <v>CONSUMO PER CAPITA (kg ó litros por individuo)Total Bebidas CalientesTARDE/MERIENDA</v>
      </c>
      <c r="B763" s="10">
        <v>0</v>
      </c>
      <c r="C763" s="10">
        <v>0</v>
      </c>
      <c r="D763" s="12" t="s">
        <v>135</v>
      </c>
      <c r="E763" s="12">
        <v>1.8500676969194731</v>
      </c>
      <c r="F763" s="12">
        <v>1.1090948205739495</v>
      </c>
      <c r="G763" s="12">
        <v>1.1212729423137113</v>
      </c>
      <c r="H763" s="12">
        <v>1.27284516949391</v>
      </c>
      <c r="I763" s="12">
        <v>0</v>
      </c>
      <c r="J763" s="12">
        <v>0</v>
      </c>
      <c r="K763" s="12">
        <v>0</v>
      </c>
      <c r="L763" s="12">
        <v>0</v>
      </c>
      <c r="M763" s="12">
        <v>0</v>
      </c>
    </row>
    <row r="764" spans="1:13" x14ac:dyDescent="0.35">
      <c r="A764" s="10" t="str">
        <f>B555&amp;C739&amp;D764</f>
        <v>CONSUMO PER CAPITA (kg ó litros por individuo)Total Bebidas CalientesANTES DE CENAR</v>
      </c>
      <c r="B764" s="10">
        <v>0</v>
      </c>
      <c r="C764" s="10">
        <v>0</v>
      </c>
      <c r="D764" s="27" t="s">
        <v>136</v>
      </c>
      <c r="E764" s="28">
        <v>0.14222793760031346</v>
      </c>
      <c r="F764" s="28">
        <v>9.5332425346909055E-2</v>
      </c>
      <c r="G764" s="28">
        <v>9.1818549008587283E-2</v>
      </c>
      <c r="H764" s="28">
        <v>0.10978773466665782</v>
      </c>
      <c r="I764" s="28">
        <v>0</v>
      </c>
      <c r="J764" s="28">
        <v>0</v>
      </c>
      <c r="K764" s="28">
        <v>0</v>
      </c>
      <c r="L764" s="28">
        <v>0</v>
      </c>
      <c r="M764" s="12">
        <v>0</v>
      </c>
    </row>
    <row r="765" spans="1:13" x14ac:dyDescent="0.35">
      <c r="A765" s="10" t="str">
        <f>B555&amp;C739&amp;D765</f>
        <v>CONSUMO PER CAPITA (kg ó litros por individuo)Total Bebidas CalientesCENA</v>
      </c>
      <c r="B765" s="10">
        <v>0</v>
      </c>
      <c r="C765" s="10">
        <v>0</v>
      </c>
      <c r="D765" s="12" t="s">
        <v>137</v>
      </c>
      <c r="E765" s="12">
        <v>0.21448960203137934</v>
      </c>
      <c r="F765" s="12">
        <v>0.10168729741568677</v>
      </c>
      <c r="G765" s="12">
        <v>0.1081064276104735</v>
      </c>
      <c r="H765" s="12">
        <v>0.13728209778153608</v>
      </c>
      <c r="I765" s="12">
        <v>0</v>
      </c>
      <c r="J765" s="12">
        <v>0</v>
      </c>
      <c r="K765" s="12">
        <v>0</v>
      </c>
      <c r="L765" s="12">
        <v>0</v>
      </c>
      <c r="M765" s="12">
        <v>0</v>
      </c>
    </row>
    <row r="766" spans="1:13" x14ac:dyDescent="0.35">
      <c r="A766" s="10" t="str">
        <f>B555&amp;C739&amp;D766</f>
        <v>CONSUMO PER CAPITA (kg ó litros por individuo)Total Bebidas CalientesDESPUES DE LA CENA</v>
      </c>
      <c r="B766" s="10">
        <v>0</v>
      </c>
      <c r="C766" s="10">
        <v>0</v>
      </c>
      <c r="D766" s="27" t="s">
        <v>138</v>
      </c>
      <c r="E766" s="28">
        <v>0.1854532291836912</v>
      </c>
      <c r="F766" s="28">
        <v>8.4918720466835615E-2</v>
      </c>
      <c r="G766" s="28">
        <v>7.3896177887680034E-2</v>
      </c>
      <c r="H766" s="28">
        <v>7.5071821517406295E-2</v>
      </c>
      <c r="I766" s="28">
        <v>0</v>
      </c>
      <c r="J766" s="28">
        <v>0</v>
      </c>
      <c r="K766" s="28">
        <v>0</v>
      </c>
      <c r="L766" s="28">
        <v>0</v>
      </c>
      <c r="M766" s="12">
        <v>0</v>
      </c>
    </row>
    <row r="767" spans="1:13" x14ac:dyDescent="0.35">
      <c r="A767" s="10" t="str">
        <f>B555&amp;C739&amp;D767</f>
        <v>CONSUMO PER CAPITA (kg ó litros por individuo)Total Bebidas CalientesDURANTE EL DIA</v>
      </c>
      <c r="B767" s="10">
        <v>0</v>
      </c>
      <c r="C767" s="10">
        <v>0</v>
      </c>
      <c r="D767" s="12" t="s">
        <v>139</v>
      </c>
      <c r="E767" s="12">
        <v>0.27574728109718083</v>
      </c>
      <c r="F767" s="12">
        <v>0.1883051720133572</v>
      </c>
      <c r="G767" s="12">
        <v>0.18185564424366776</v>
      </c>
      <c r="H767" s="12">
        <v>0.20338075744217934</v>
      </c>
      <c r="I767" s="12">
        <v>0</v>
      </c>
      <c r="J767" s="12">
        <v>0</v>
      </c>
      <c r="K767" s="12">
        <v>0</v>
      </c>
      <c r="L767" s="12">
        <v>0</v>
      </c>
      <c r="M767" s="12">
        <v>0</v>
      </c>
    </row>
    <row r="768" spans="1:13" x14ac:dyDescent="0.35">
      <c r="A768" s="10" t="str">
        <f>B555&amp;C739&amp;D768</f>
        <v>CONSUMO PER CAPITA (kg ó litros por individuo)Total Bebidas CalientesCON AMIGOS</v>
      </c>
      <c r="B768" s="10">
        <v>0</v>
      </c>
      <c r="C768" s="10">
        <v>0</v>
      </c>
      <c r="D768" s="27" t="s">
        <v>140</v>
      </c>
      <c r="E768" s="28">
        <v>2.1667000191629127</v>
      </c>
      <c r="F768" s="28">
        <v>1.2824515134266798</v>
      </c>
      <c r="G768" s="28">
        <v>1.443343797991598</v>
      </c>
      <c r="H768" s="28">
        <v>1.597787876799428</v>
      </c>
      <c r="I768" s="28">
        <v>0</v>
      </c>
      <c r="J768" s="28">
        <v>0</v>
      </c>
      <c r="K768" s="28">
        <v>0</v>
      </c>
      <c r="L768" s="28">
        <v>0</v>
      </c>
      <c r="M768" s="12">
        <v>0</v>
      </c>
    </row>
    <row r="769" spans="1:13" x14ac:dyDescent="0.35">
      <c r="A769" s="10" t="str">
        <f>B555&amp;C739&amp;D769</f>
        <v>CONSUMO PER CAPITA (kg ó litros por individuo)Total Bebidas CalientesCON CLIENTES</v>
      </c>
      <c r="B769" s="10">
        <v>0</v>
      </c>
      <c r="C769" s="10">
        <v>0</v>
      </c>
      <c r="D769" s="12" t="s">
        <v>141</v>
      </c>
      <c r="E769" s="12">
        <v>0.12493925920888295</v>
      </c>
      <c r="F769" s="12">
        <v>8.21579192715855E-2</v>
      </c>
      <c r="G769" s="12">
        <v>9.1635161029315682E-2</v>
      </c>
      <c r="H769" s="12">
        <v>8.0825259273506533E-2</v>
      </c>
      <c r="I769" s="12">
        <v>0</v>
      </c>
      <c r="J769" s="12">
        <v>0</v>
      </c>
      <c r="K769" s="12">
        <v>0</v>
      </c>
      <c r="L769" s="12">
        <v>0</v>
      </c>
      <c r="M769" s="12">
        <v>0</v>
      </c>
    </row>
    <row r="770" spans="1:13" x14ac:dyDescent="0.35">
      <c r="A770" s="10" t="str">
        <f>B555&amp;C739&amp;D770</f>
        <v>CONSUMO PER CAPITA (kg ó litros por individuo)Total Bebidas CalientesCON COMPAÑEROS DE TRABAJO</v>
      </c>
      <c r="B770" s="10">
        <v>0</v>
      </c>
      <c r="C770" s="10">
        <v>0</v>
      </c>
      <c r="D770" s="27" t="s">
        <v>142</v>
      </c>
      <c r="E770" s="28">
        <v>1.8387234821724423</v>
      </c>
      <c r="F770" s="28">
        <v>1.1979762191338716</v>
      </c>
      <c r="G770" s="28">
        <v>1.4521263218302249</v>
      </c>
      <c r="H770" s="28">
        <v>1.4504450565677178</v>
      </c>
      <c r="I770" s="28">
        <v>0</v>
      </c>
      <c r="J770" s="28">
        <v>0</v>
      </c>
      <c r="K770" s="28">
        <v>0</v>
      </c>
      <c r="L770" s="28">
        <v>0</v>
      </c>
      <c r="M770" s="12">
        <v>0</v>
      </c>
    </row>
    <row r="771" spans="1:13" x14ac:dyDescent="0.35">
      <c r="A771" s="10" t="str">
        <f>B555&amp;C739&amp;D771</f>
        <v>CONSUMO PER CAPITA (kg ó litros por individuo)Total Bebidas CalientesCON COMPAÑEROS DE CLASE</v>
      </c>
      <c r="B771" s="10">
        <v>0</v>
      </c>
      <c r="C771" s="10">
        <v>0</v>
      </c>
      <c r="D771" s="12" t="s">
        <v>143</v>
      </c>
      <c r="E771" s="12">
        <v>6.6283562826522105E-2</v>
      </c>
      <c r="F771" s="12">
        <v>3.1604583903904034E-2</v>
      </c>
      <c r="G771" s="12">
        <v>3.113077419857789E-2</v>
      </c>
      <c r="H771" s="12">
        <v>3.5166312205526448E-2</v>
      </c>
      <c r="I771" s="12">
        <v>0</v>
      </c>
      <c r="J771" s="12">
        <v>0</v>
      </c>
      <c r="K771" s="12">
        <v>0</v>
      </c>
      <c r="L771" s="12">
        <v>0</v>
      </c>
      <c r="M771" s="12">
        <v>0</v>
      </c>
    </row>
    <row r="772" spans="1:13" x14ac:dyDescent="0.35">
      <c r="A772" s="10" t="str">
        <f>B555&amp;C739&amp;D772</f>
        <v>CONSUMO PER CAPITA (kg ó litros por individuo)Total Bebidas CalientesCON FAMILIA</v>
      </c>
      <c r="B772" s="10">
        <v>0</v>
      </c>
      <c r="C772" s="10">
        <v>0</v>
      </c>
      <c r="D772" s="27" t="s">
        <v>144</v>
      </c>
      <c r="E772" s="28">
        <v>2.064409266427456</v>
      </c>
      <c r="F772" s="28">
        <v>1.1230472534292</v>
      </c>
      <c r="G772" s="28">
        <v>1.3306225548566313</v>
      </c>
      <c r="H772" s="28">
        <v>1.4803822700672138</v>
      </c>
      <c r="I772" s="28">
        <v>0</v>
      </c>
      <c r="J772" s="28">
        <v>0</v>
      </c>
      <c r="K772" s="28">
        <v>0</v>
      </c>
      <c r="L772" s="28">
        <v>0</v>
      </c>
      <c r="M772" s="12">
        <v>0</v>
      </c>
    </row>
    <row r="773" spans="1:13" x14ac:dyDescent="0.35">
      <c r="A773" s="10" t="str">
        <f>B555&amp;C739&amp;D773</f>
        <v>CONSUMO PER CAPITA (kg ó litros por individuo)Total Bebidas CalientesCON LA PAREJA</v>
      </c>
      <c r="B773" s="10">
        <v>0</v>
      </c>
      <c r="C773" s="10">
        <v>0</v>
      </c>
      <c r="D773" s="12" t="s">
        <v>145</v>
      </c>
      <c r="E773" s="12">
        <v>1.5828110379834139</v>
      </c>
      <c r="F773" s="12">
        <v>0.93804935935941569</v>
      </c>
      <c r="G773" s="12">
        <v>1.1331038686711212</v>
      </c>
      <c r="H773" s="12">
        <v>1.2783146999761068</v>
      </c>
      <c r="I773" s="12">
        <v>0</v>
      </c>
      <c r="J773" s="12">
        <v>0</v>
      </c>
      <c r="K773" s="12">
        <v>0</v>
      </c>
      <c r="L773" s="12">
        <v>0</v>
      </c>
      <c r="M773" s="12">
        <v>0</v>
      </c>
    </row>
    <row r="774" spans="1:13" x14ac:dyDescent="0.35">
      <c r="A774" s="10" t="str">
        <f>B555&amp;C739&amp;D774</f>
        <v>CONSUMO PER CAPITA (kg ó litros por individuo)Total Bebidas CalientesESTABA SOLO/A</v>
      </c>
      <c r="B774" s="10">
        <v>0</v>
      </c>
      <c r="C774" s="10">
        <v>0</v>
      </c>
      <c r="D774" s="27" t="s">
        <v>146</v>
      </c>
      <c r="E774" s="28">
        <v>3.0356797885886682</v>
      </c>
      <c r="F774" s="28">
        <v>2.0496798602514401</v>
      </c>
      <c r="G774" s="28">
        <v>2.2971297583348824</v>
      </c>
      <c r="H774" s="28">
        <v>2.2717702548692871</v>
      </c>
      <c r="I774" s="28">
        <v>0</v>
      </c>
      <c r="J774" s="28">
        <v>0</v>
      </c>
      <c r="K774" s="28">
        <v>0</v>
      </c>
      <c r="L774" s="28">
        <v>0</v>
      </c>
      <c r="M774" s="12">
        <v>0</v>
      </c>
    </row>
    <row r="775" spans="1:13" x14ac:dyDescent="0.35">
      <c r="A775" s="10" t="str">
        <f>B555&amp;C739&amp;D775</f>
        <v>CONSUMO PER CAPITA (kg ó litros por individuo)Total Bebidas CalientesOTROS</v>
      </c>
      <c r="B775" s="10">
        <v>0</v>
      </c>
      <c r="C775" s="10">
        <v>0</v>
      </c>
      <c r="D775" s="12" t="s">
        <v>147</v>
      </c>
      <c r="E775" s="12">
        <v>8.5445650674623883E-2</v>
      </c>
      <c r="F775" s="12">
        <v>4.4872042718676557E-2</v>
      </c>
      <c r="G775" s="12">
        <v>4.5364721645860626E-2</v>
      </c>
      <c r="H775" s="12">
        <v>3.7670178287169412E-2</v>
      </c>
      <c r="I775" s="12">
        <v>0</v>
      </c>
      <c r="J775" s="12">
        <v>0</v>
      </c>
      <c r="K775" s="12">
        <v>0</v>
      </c>
      <c r="L775" s="12">
        <v>0</v>
      </c>
      <c r="M775" s="12">
        <v>0</v>
      </c>
    </row>
    <row r="776" spans="1:13" x14ac:dyDescent="0.35">
      <c r="A776" s="10" t="str">
        <f>B555&amp;C739&amp;D776</f>
        <v>CONSUMO PER CAPITA (kg ó litros por individuo)Total Bebidas CalientesESTAR TRABAJANDO</v>
      </c>
      <c r="B776" s="10">
        <v>0</v>
      </c>
      <c r="C776" s="10">
        <v>0</v>
      </c>
      <c r="D776" s="27" t="s">
        <v>148</v>
      </c>
      <c r="E776" s="28">
        <v>2.7605251347658921</v>
      </c>
      <c r="F776" s="28">
        <v>1.8423833144490143</v>
      </c>
      <c r="G776" s="28">
        <v>2.1818528407445252</v>
      </c>
      <c r="H776" s="28">
        <v>2.1314328242208989</v>
      </c>
      <c r="I776" s="28">
        <v>0</v>
      </c>
      <c r="J776" s="28">
        <v>0</v>
      </c>
      <c r="K776" s="28">
        <v>0</v>
      </c>
      <c r="L776" s="28">
        <v>0</v>
      </c>
      <c r="M776" s="12">
        <v>0</v>
      </c>
    </row>
    <row r="777" spans="1:13" x14ac:dyDescent="0.35">
      <c r="A777" s="10" t="str">
        <f>B555&amp;C739&amp;D777</f>
        <v>CONSUMO PER CAPITA (kg ó litros por individuo)Total Bebidas CalientesCOMIDA DE NEGOCIOS</v>
      </c>
      <c r="B777" s="10">
        <v>0</v>
      </c>
      <c r="C777" s="10">
        <v>0</v>
      </c>
      <c r="D777" s="12" t="s">
        <v>149</v>
      </c>
      <c r="E777" s="12">
        <v>2.1633606096631283E-2</v>
      </c>
      <c r="F777" s="12">
        <v>1.1688713725508074E-2</v>
      </c>
      <c r="G777" s="12">
        <v>1.3663338343054632E-2</v>
      </c>
      <c r="H777" s="12">
        <v>1.4456859571557321E-2</v>
      </c>
      <c r="I777" s="12">
        <v>0</v>
      </c>
      <c r="J777" s="12">
        <v>0</v>
      </c>
      <c r="K777" s="12">
        <v>0</v>
      </c>
      <c r="L777" s="12">
        <v>0</v>
      </c>
      <c r="M777" s="12">
        <v>0</v>
      </c>
    </row>
    <row r="778" spans="1:13" x14ac:dyDescent="0.35">
      <c r="A778" s="10" t="str">
        <f>B555&amp;C739&amp;D778</f>
        <v>CONSUMO PER CAPITA (kg ó litros por individuo)Total Bebidas CalientesPOR PLACER/RELAX</v>
      </c>
      <c r="B778" s="10">
        <v>0</v>
      </c>
      <c r="C778" s="10">
        <v>0</v>
      </c>
      <c r="D778" s="27" t="s">
        <v>150</v>
      </c>
      <c r="E778" s="28">
        <v>1.5222937362515232</v>
      </c>
      <c r="F778" s="28">
        <v>0.96898607750699239</v>
      </c>
      <c r="G778" s="28">
        <v>1.1100026889816292</v>
      </c>
      <c r="H778" s="28">
        <v>1.2826656209790432</v>
      </c>
      <c r="I778" s="28">
        <v>0</v>
      </c>
      <c r="J778" s="28">
        <v>0</v>
      </c>
      <c r="K778" s="28">
        <v>0</v>
      </c>
      <c r="L778" s="28">
        <v>0</v>
      </c>
      <c r="M778" s="12">
        <v>0</v>
      </c>
    </row>
    <row r="779" spans="1:13" x14ac:dyDescent="0.35">
      <c r="A779" s="10" t="str">
        <f>B555&amp;C739&amp;D779</f>
        <v>CONSUMO PER CAPITA (kg ó litros por individuo)Total Bebidas CalientesTENER HAMBRE/SIN PLANIFICAR</v>
      </c>
      <c r="B779" s="10">
        <v>0</v>
      </c>
      <c r="C779" s="10">
        <v>0</v>
      </c>
      <c r="D779" s="12" t="s">
        <v>151</v>
      </c>
      <c r="E779" s="12">
        <v>2.8526824794101127</v>
      </c>
      <c r="F779" s="12">
        <v>1.7576382391489023</v>
      </c>
      <c r="G779" s="12">
        <v>2.0854693919660443</v>
      </c>
      <c r="H779" s="12">
        <v>2.0095432617200921</v>
      </c>
      <c r="I779" s="12">
        <v>0</v>
      </c>
      <c r="J779" s="12">
        <v>0</v>
      </c>
      <c r="K779" s="12">
        <v>0</v>
      </c>
      <c r="L779" s="12">
        <v>0</v>
      </c>
      <c r="M779" s="12">
        <v>0</v>
      </c>
    </row>
    <row r="780" spans="1:13" x14ac:dyDescent="0.35">
      <c r="A780" s="10" t="str">
        <f>B555&amp;C739&amp;D780</f>
        <v>CONSUMO PER CAPITA (kg ó litros por individuo)Total Bebidas CalientesESTAR DE COMPRAS</v>
      </c>
      <c r="B780" s="10">
        <v>0</v>
      </c>
      <c r="C780" s="10">
        <v>0</v>
      </c>
      <c r="D780" s="27" t="s">
        <v>152</v>
      </c>
      <c r="E780" s="28">
        <v>0.33299877225014834</v>
      </c>
      <c r="F780" s="28">
        <v>0.21611395832494668</v>
      </c>
      <c r="G780" s="28">
        <v>0.24493945832497155</v>
      </c>
      <c r="H780" s="28">
        <v>0.24076587910492353</v>
      </c>
      <c r="I780" s="28">
        <v>0</v>
      </c>
      <c r="J780" s="28">
        <v>0</v>
      </c>
      <c r="K780" s="28">
        <v>0</v>
      </c>
      <c r="L780" s="28">
        <v>0</v>
      </c>
      <c r="M780" s="12">
        <v>0</v>
      </c>
    </row>
    <row r="781" spans="1:13" x14ac:dyDescent="0.35">
      <c r="A781" s="10" t="str">
        <f>B555&amp;C739&amp;D781</f>
        <v>CONSUMO PER CAPITA (kg ó litros por individuo)Total Bebidas CalientesNO COCINAR EN CASA</v>
      </c>
      <c r="B781" s="10">
        <v>0</v>
      </c>
      <c r="C781" s="10">
        <v>0</v>
      </c>
      <c r="D781" s="12" t="s">
        <v>153</v>
      </c>
      <c r="E781" s="12">
        <v>0.27334401911051404</v>
      </c>
      <c r="F781" s="12">
        <v>0.14132615485991903</v>
      </c>
      <c r="G781" s="12">
        <v>0.15286573499638276</v>
      </c>
      <c r="H781" s="12">
        <v>0.16311013402145158</v>
      </c>
      <c r="I781" s="12">
        <v>0</v>
      </c>
      <c r="J781" s="12">
        <v>0</v>
      </c>
      <c r="K781" s="12">
        <v>0</v>
      </c>
      <c r="L781" s="12">
        <v>0</v>
      </c>
      <c r="M781" s="12">
        <v>0</v>
      </c>
    </row>
    <row r="782" spans="1:13" x14ac:dyDescent="0.35">
      <c r="A782" s="10" t="str">
        <f>B555&amp;C739&amp;D782</f>
        <v>CONSUMO PER CAPITA (kg ó litros por individuo)Total Bebidas CalientesCELEBRACION/FIESTA/SALIR TOMAR</v>
      </c>
      <c r="B782" s="10">
        <v>0</v>
      </c>
      <c r="C782" s="10">
        <v>0</v>
      </c>
      <c r="D782" s="27" t="s">
        <v>154</v>
      </c>
      <c r="E782" s="28">
        <v>2.1980449932542991</v>
      </c>
      <c r="F782" s="28">
        <v>1.3256744418490602</v>
      </c>
      <c r="G782" s="28">
        <v>1.5012686208198553</v>
      </c>
      <c r="H782" s="28">
        <v>1.7993746632213912</v>
      </c>
      <c r="I782" s="28">
        <v>0</v>
      </c>
      <c r="J782" s="28">
        <v>0</v>
      </c>
      <c r="K782" s="28">
        <v>0</v>
      </c>
      <c r="L782" s="28">
        <v>0</v>
      </c>
      <c r="M782" s="12">
        <v>0</v>
      </c>
    </row>
    <row r="783" spans="1:13" x14ac:dyDescent="0.35">
      <c r="A783" s="10" t="str">
        <f>B555&amp;C739&amp;D783</f>
        <v>CONSUMO PER CAPITA (kg ó litros por individuo)Total Bebidas CalientesVIENDO DEPORTES</v>
      </c>
      <c r="B783" s="10">
        <v>0</v>
      </c>
      <c r="C783" s="10">
        <v>0</v>
      </c>
      <c r="D783" s="12" t="s">
        <v>155</v>
      </c>
      <c r="E783" s="12">
        <v>5.999730926818294E-2</v>
      </c>
      <c r="F783" s="12">
        <v>3.0149397530398761E-2</v>
      </c>
      <c r="G783" s="12">
        <v>2.2010501658666224E-2</v>
      </c>
      <c r="H783" s="12">
        <v>3.6251510732718366E-2</v>
      </c>
      <c r="I783" s="12">
        <v>0</v>
      </c>
      <c r="J783" s="12">
        <v>0</v>
      </c>
      <c r="K783" s="12">
        <v>0</v>
      </c>
      <c r="L783" s="12">
        <v>0</v>
      </c>
      <c r="M783" s="12">
        <v>0</v>
      </c>
    </row>
    <row r="784" spans="1:13" x14ac:dyDescent="0.35">
      <c r="A784" s="10" t="str">
        <f>B555&amp;C739&amp;D784</f>
        <v>CONSUMO PER CAPITA (kg ó litros por individuo)Total Bebidas CalientesOTROS MOTIVOS</v>
      </c>
      <c r="B784" s="10">
        <v>0</v>
      </c>
      <c r="C784" s="10">
        <v>0</v>
      </c>
      <c r="D784" s="27" t="s">
        <v>156</v>
      </c>
      <c r="E784" s="28">
        <v>0.94347294707717599</v>
      </c>
      <c r="F784" s="28">
        <v>0.45587919903933632</v>
      </c>
      <c r="G784" s="28">
        <v>0.51238509036998103</v>
      </c>
      <c r="H784" s="28">
        <v>0.55475966492461026</v>
      </c>
      <c r="I784" s="28">
        <v>0</v>
      </c>
      <c r="J784" s="28">
        <v>0</v>
      </c>
      <c r="K784" s="28">
        <v>0</v>
      </c>
      <c r="L784" s="28">
        <v>0</v>
      </c>
      <c r="M784" s="12">
        <v>0</v>
      </c>
    </row>
    <row r="785" spans="1:13" x14ac:dyDescent="0.35">
      <c r="A785" s="10" t="str">
        <f>B555&amp;C785&amp;D785</f>
        <v>CONSUMO PER CAPITA (kg ó litros por individuo)Total AperitivosT.ESPAÑA</v>
      </c>
      <c r="B785" s="10">
        <v>0</v>
      </c>
      <c r="C785" s="10" t="s">
        <v>161</v>
      </c>
      <c r="D785" s="12" t="s">
        <v>36</v>
      </c>
      <c r="E785" s="12">
        <v>2.4867871230684102</v>
      </c>
      <c r="F785" s="12">
        <v>2.017535599823197</v>
      </c>
      <c r="G785" s="12">
        <v>1.7196444311582078</v>
      </c>
      <c r="H785" s="12">
        <v>1.684652018826047</v>
      </c>
      <c r="I785" s="12">
        <v>0</v>
      </c>
      <c r="J785" s="12">
        <v>0</v>
      </c>
      <c r="K785" s="12">
        <v>0</v>
      </c>
      <c r="L785" s="12">
        <v>0</v>
      </c>
      <c r="M785" s="12">
        <v>0</v>
      </c>
    </row>
    <row r="786" spans="1:13" x14ac:dyDescent="0.35">
      <c r="A786" s="10" t="str">
        <f>B555&amp;C785&amp;D786</f>
        <v>CONSUMO PER CAPITA (kg ó litros por individuo)Total AperitivosHiper+Super+Discount+G.A</v>
      </c>
      <c r="B786" s="10">
        <v>0</v>
      </c>
      <c r="C786" s="10">
        <v>0</v>
      </c>
      <c r="D786" s="27" t="s">
        <v>23</v>
      </c>
      <c r="E786" s="28">
        <v>1.1913598783425892</v>
      </c>
      <c r="F786" s="28">
        <v>1.0520113029550637</v>
      </c>
      <c r="G786" s="28">
        <v>0.85081080087656769</v>
      </c>
      <c r="H786" s="28">
        <v>0.80110360989530516</v>
      </c>
      <c r="I786" s="28">
        <v>0</v>
      </c>
      <c r="J786" s="28">
        <v>0</v>
      </c>
      <c r="K786" s="28">
        <v>0</v>
      </c>
      <c r="L786" s="28">
        <v>0</v>
      </c>
      <c r="M786" s="12">
        <v>0</v>
      </c>
    </row>
    <row r="787" spans="1:13" x14ac:dyDescent="0.35">
      <c r="A787" s="10" t="str">
        <f>B555&amp;C785&amp;D787</f>
        <v>CONSUMO PER CAPITA (kg ó litros por individuo)Total AperitivosRestaurantes</v>
      </c>
      <c r="B787" s="10">
        <v>0</v>
      </c>
      <c r="C787" s="10">
        <v>0</v>
      </c>
      <c r="D787" s="12" t="s">
        <v>24</v>
      </c>
      <c r="E787" s="12">
        <v>3.689783993517546E-2</v>
      </c>
      <c r="F787" s="12">
        <v>1.1573180979949537E-2</v>
      </c>
      <c r="G787" s="12">
        <v>2.6344815958256908E-2</v>
      </c>
      <c r="H787" s="12">
        <v>3.1120667267921131E-2</v>
      </c>
      <c r="I787" s="12">
        <v>0</v>
      </c>
      <c r="J787" s="12">
        <v>0</v>
      </c>
      <c r="K787" s="12">
        <v>0</v>
      </c>
      <c r="L787" s="12">
        <v>0</v>
      </c>
      <c r="M787" s="12">
        <v>0</v>
      </c>
    </row>
    <row r="788" spans="1:13" x14ac:dyDescent="0.35">
      <c r="A788" s="10" t="str">
        <f>B555&amp;C785&amp;D788</f>
        <v>CONSUMO PER CAPITA (kg ó litros por individuo)Total AperitivosRestaurantes Fast Food</v>
      </c>
      <c r="B788" s="10">
        <v>0</v>
      </c>
      <c r="C788" s="10">
        <v>0</v>
      </c>
      <c r="D788" s="27" t="s">
        <v>25</v>
      </c>
      <c r="E788" s="28">
        <v>3.9854982513074427E-2</v>
      </c>
      <c r="F788" s="28">
        <v>4.1058012549536366E-2</v>
      </c>
      <c r="G788" s="28">
        <v>3.0588232457171498E-2</v>
      </c>
      <c r="H788" s="28">
        <v>3.1424221810423376E-2</v>
      </c>
      <c r="I788" s="28">
        <v>0</v>
      </c>
      <c r="J788" s="28">
        <v>0</v>
      </c>
      <c r="K788" s="28">
        <v>0</v>
      </c>
      <c r="L788" s="28">
        <v>0</v>
      </c>
      <c r="M788" s="12">
        <v>0</v>
      </c>
    </row>
    <row r="789" spans="1:13" x14ac:dyDescent="0.35">
      <c r="A789" s="10" t="str">
        <f>B555&amp;C785&amp;D789</f>
        <v>CONSUMO PER CAPITA (kg ó litros por individuo)Total AperitivosBares/Cafeterias/Cervecerias</v>
      </c>
      <c r="B789" s="10">
        <v>0</v>
      </c>
      <c r="C789" s="10">
        <v>0</v>
      </c>
      <c r="D789" s="12" t="s">
        <v>26</v>
      </c>
      <c r="E789" s="12">
        <v>0.22041464677258507</v>
      </c>
      <c r="F789" s="12">
        <v>0.12813943248244261</v>
      </c>
      <c r="G789" s="12">
        <v>0.11198336605948073</v>
      </c>
      <c r="H789" s="12">
        <v>0.12628764447894</v>
      </c>
      <c r="I789" s="12">
        <v>0</v>
      </c>
      <c r="J789" s="12">
        <v>0</v>
      </c>
      <c r="K789" s="12">
        <v>0</v>
      </c>
      <c r="L789" s="12">
        <v>0</v>
      </c>
      <c r="M789" s="12">
        <v>0</v>
      </c>
    </row>
    <row r="790" spans="1:13" x14ac:dyDescent="0.35">
      <c r="A790" s="10" t="str">
        <f>B555&amp;C785&amp;D790</f>
        <v>CONSUMO PER CAPITA (kg ó litros por individuo)Total AperitivosPanaderias/Pastelerias</v>
      </c>
      <c r="B790" s="10">
        <v>0</v>
      </c>
      <c r="C790" s="10">
        <v>0</v>
      </c>
      <c r="D790" s="27" t="s">
        <v>27</v>
      </c>
      <c r="E790" s="28">
        <v>6.155375321150728E-2</v>
      </c>
      <c r="F790" s="28">
        <v>4.907183211655685E-2</v>
      </c>
      <c r="G790" s="28">
        <v>3.2962541004387912E-2</v>
      </c>
      <c r="H790" s="28">
        <v>2.6740778886284369E-2</v>
      </c>
      <c r="I790" s="28">
        <v>0</v>
      </c>
      <c r="J790" s="28">
        <v>0</v>
      </c>
      <c r="K790" s="28">
        <v>0</v>
      </c>
      <c r="L790" s="28">
        <v>0</v>
      </c>
      <c r="M790" s="12">
        <v>0</v>
      </c>
    </row>
    <row r="791" spans="1:13" x14ac:dyDescent="0.35">
      <c r="A791" s="10" t="str">
        <f>B555&amp;C785&amp;D791</f>
        <v>CONSUMO PER CAPITA (kg ó litros por individuo)Total AperitivosTda.Alimentacion/Delicatesen</v>
      </c>
      <c r="B791" s="10">
        <v>0</v>
      </c>
      <c r="C791" s="10">
        <v>0</v>
      </c>
      <c r="D791" s="12" t="s">
        <v>122</v>
      </c>
      <c r="E791" s="12">
        <v>0.15976975253879658</v>
      </c>
      <c r="F791" s="12">
        <v>0.16663412573174585</v>
      </c>
      <c r="G791" s="12">
        <v>0.14100320506073924</v>
      </c>
      <c r="H791" s="12">
        <v>0.13390070908447665</v>
      </c>
      <c r="I791" s="12">
        <v>0</v>
      </c>
      <c r="J791" s="12">
        <v>0</v>
      </c>
      <c r="K791" s="12">
        <v>0</v>
      </c>
      <c r="L791" s="12">
        <v>0</v>
      </c>
      <c r="M791" s="12">
        <v>0</v>
      </c>
    </row>
    <row r="792" spans="1:13" x14ac:dyDescent="0.35">
      <c r="A792" s="10" t="str">
        <f>B555&amp;C785&amp;D792</f>
        <v>CONSUMO PER CAPITA (kg ó litros por individuo)Total AperitivosCanal Conveniencia/24h</v>
      </c>
      <c r="B792" s="10">
        <v>0</v>
      </c>
      <c r="C792" s="10">
        <v>0</v>
      </c>
      <c r="D792" s="27" t="s">
        <v>123</v>
      </c>
      <c r="E792" s="28">
        <v>0.43648484699245155</v>
      </c>
      <c r="F792" s="28">
        <v>0.35521074391979501</v>
      </c>
      <c r="G792" s="28">
        <v>0.31929587181536906</v>
      </c>
      <c r="H792" s="28">
        <v>0.31722436709408969</v>
      </c>
      <c r="I792" s="28">
        <v>0</v>
      </c>
      <c r="J792" s="28">
        <v>0</v>
      </c>
      <c r="K792" s="28">
        <v>0</v>
      </c>
      <c r="L792" s="28">
        <v>0</v>
      </c>
      <c r="M792" s="12">
        <v>0</v>
      </c>
    </row>
    <row r="793" spans="1:13" x14ac:dyDescent="0.35">
      <c r="A793" s="10" t="str">
        <f>B555&amp;C785&amp;D793</f>
        <v>CONSUMO PER CAPITA (kg ó litros por individuo)Total AperitivosHoteles</v>
      </c>
      <c r="B793" s="10">
        <v>0</v>
      </c>
      <c r="C793" s="10">
        <v>0</v>
      </c>
      <c r="D793" s="12" t="s">
        <v>29</v>
      </c>
      <c r="E793" s="12">
        <v>3.5092628275222833E-3</v>
      </c>
      <c r="F793" s="12">
        <v>2.1974437908303373E-3</v>
      </c>
      <c r="G793" s="12">
        <v>9.1207836689473679E-4</v>
      </c>
      <c r="H793" s="12">
        <v>1.909841264788918E-3</v>
      </c>
      <c r="I793" s="12">
        <v>0</v>
      </c>
      <c r="J793" s="12">
        <v>0</v>
      </c>
      <c r="K793" s="12">
        <v>0</v>
      </c>
      <c r="L793" s="12">
        <v>0</v>
      </c>
      <c r="M793" s="12">
        <v>0</v>
      </c>
    </row>
    <row r="794" spans="1:13" x14ac:dyDescent="0.35">
      <c r="A794" s="10" t="str">
        <f>B555&amp;C785&amp;D794</f>
        <v>CONSUMO PER CAPITA (kg ó litros por individuo)Total AperitivosEstaciones de servicio</v>
      </c>
      <c r="B794" s="10">
        <v>0</v>
      </c>
      <c r="C794" s="10">
        <v>0</v>
      </c>
      <c r="D794" s="27" t="s">
        <v>30</v>
      </c>
      <c r="E794" s="28">
        <v>8.6929648328004719E-2</v>
      </c>
      <c r="F794" s="28">
        <v>6.3383981842289536E-2</v>
      </c>
      <c r="G794" s="28">
        <v>5.4712834940482784E-2</v>
      </c>
      <c r="H794" s="28">
        <v>4.9183203395710071E-2</v>
      </c>
      <c r="I794" s="28">
        <v>0</v>
      </c>
      <c r="J794" s="28">
        <v>0</v>
      </c>
      <c r="K794" s="28">
        <v>0</v>
      </c>
      <c r="L794" s="28">
        <v>0</v>
      </c>
      <c r="M794" s="12">
        <v>0</v>
      </c>
    </row>
    <row r="795" spans="1:13" x14ac:dyDescent="0.35">
      <c r="A795" s="10" t="str">
        <f>B555&amp;C785&amp;D795</f>
        <v>CONSUMO PER CAPITA (kg ó litros por individuo)Total AperitivosMaquinas dispensadoras</v>
      </c>
      <c r="B795" s="10">
        <v>0</v>
      </c>
      <c r="C795" s="10">
        <v>0</v>
      </c>
      <c r="D795" s="27" t="s">
        <v>31</v>
      </c>
      <c r="E795" s="28">
        <v>6.2325991022724229E-2</v>
      </c>
      <c r="F795" s="28">
        <v>4.3517398782234672E-2</v>
      </c>
      <c r="G795" s="28">
        <v>4.4723835616385418E-2</v>
      </c>
      <c r="H795" s="28">
        <v>4.5600262053497403E-2</v>
      </c>
      <c r="I795" s="28">
        <v>0</v>
      </c>
      <c r="J795" s="28">
        <v>0</v>
      </c>
      <c r="K795" s="28">
        <v>0</v>
      </c>
      <c r="L795" s="28">
        <v>0</v>
      </c>
      <c r="M795" s="12">
        <v>0</v>
      </c>
    </row>
    <row r="796" spans="1:13" x14ac:dyDescent="0.35">
      <c r="A796" s="10" t="str">
        <f>B555&amp;C785&amp;D796</f>
        <v>CONSUMO PER CAPITA (kg ó litros por individuo)Total AperitivosServicio en la empresa</v>
      </c>
      <c r="B796" s="10">
        <v>0</v>
      </c>
      <c r="C796" s="10">
        <v>0</v>
      </c>
      <c r="D796" s="27" t="s">
        <v>32</v>
      </c>
      <c r="E796" s="28">
        <v>2.784025512993267E-2</v>
      </c>
      <c r="F796" s="28">
        <v>9.868459965458775E-3</v>
      </c>
      <c r="G796" s="28">
        <v>8.7627341533485417E-3</v>
      </c>
      <c r="H796" s="28">
        <v>1.5112141805215586E-2</v>
      </c>
      <c r="I796" s="28">
        <v>0</v>
      </c>
      <c r="J796" s="28">
        <v>0</v>
      </c>
      <c r="K796" s="28">
        <v>0</v>
      </c>
      <c r="L796" s="28">
        <v>0</v>
      </c>
      <c r="M796" s="12">
        <v>0</v>
      </c>
    </row>
    <row r="797" spans="1:13" x14ac:dyDescent="0.35">
      <c r="A797" s="10" t="str">
        <f>B555&amp;C785&amp;D797</f>
        <v>CONSUMO PER CAPITA (kg ó litros por individuo)Total AperitivosResto de canales</v>
      </c>
      <c r="B797" s="10">
        <v>0</v>
      </c>
      <c r="C797" s="10">
        <v>0</v>
      </c>
      <c r="D797" s="27" t="s">
        <v>33</v>
      </c>
      <c r="E797" s="28">
        <v>0.15984611837703341</v>
      </c>
      <c r="F797" s="28">
        <v>9.4869725097348506E-2</v>
      </c>
      <c r="G797" s="28">
        <v>9.754456973664781E-2</v>
      </c>
      <c r="H797" s="28">
        <v>0.10504495880028847</v>
      </c>
      <c r="I797" s="28">
        <v>0</v>
      </c>
      <c r="J797" s="28">
        <v>0</v>
      </c>
      <c r="K797" s="28">
        <v>0</v>
      </c>
      <c r="L797" s="28">
        <v>0</v>
      </c>
      <c r="M797" s="12">
        <v>0</v>
      </c>
    </row>
    <row r="798" spans="1:13" x14ac:dyDescent="0.35">
      <c r="A798" s="10" t="str">
        <f>B555&amp;C785&amp;D798</f>
        <v>CONSUMO PER CAPITA (kg ó litros por individuo)Total AperitivosEN LA CALLE</v>
      </c>
      <c r="B798" s="10">
        <v>0</v>
      </c>
      <c r="C798" s="10">
        <v>0</v>
      </c>
      <c r="D798" s="27" t="s">
        <v>124</v>
      </c>
      <c r="E798" s="28">
        <v>0.80796444644132659</v>
      </c>
      <c r="F798" s="28">
        <v>0.60293248079226136</v>
      </c>
      <c r="G798" s="28">
        <v>0.64928911788137134</v>
      </c>
      <c r="H798" s="28">
        <v>0.64541787196561051</v>
      </c>
      <c r="I798" s="28">
        <v>0</v>
      </c>
      <c r="J798" s="28">
        <v>0</v>
      </c>
      <c r="K798" s="28">
        <v>0</v>
      </c>
      <c r="L798" s="28">
        <v>0</v>
      </c>
      <c r="M798" s="12">
        <v>0</v>
      </c>
    </row>
    <row r="799" spans="1:13" x14ac:dyDescent="0.35">
      <c r="A799" s="10" t="str">
        <f>B555&amp;C785&amp;D799</f>
        <v>CONSUMO PER CAPITA (kg ó litros por individuo)Total AperitivosEN CASA DE OTROS</v>
      </c>
      <c r="B799" s="10">
        <v>0</v>
      </c>
      <c r="C799" s="10">
        <v>0</v>
      </c>
      <c r="D799" s="27" t="s">
        <v>125</v>
      </c>
      <c r="E799" s="28">
        <v>0.33679828195337175</v>
      </c>
      <c r="F799" s="28">
        <v>0.44018345771625855</v>
      </c>
      <c r="G799" s="28">
        <v>0.40628309813035196</v>
      </c>
      <c r="H799" s="28">
        <v>0.32629585601513272</v>
      </c>
      <c r="I799" s="28">
        <v>0</v>
      </c>
      <c r="J799" s="28">
        <v>0</v>
      </c>
      <c r="K799" s="28">
        <v>0</v>
      </c>
      <c r="L799" s="28">
        <v>0</v>
      </c>
      <c r="M799" s="12">
        <v>0</v>
      </c>
    </row>
    <row r="800" spans="1:13" x14ac:dyDescent="0.35">
      <c r="A800" s="10" t="str">
        <f>B555&amp;C785&amp;D800</f>
        <v>CONSUMO PER CAPITA (kg ó litros por individuo)Total AperitivosEN EL ESTABLECIMIENTO</v>
      </c>
      <c r="B800" s="10">
        <v>0</v>
      </c>
      <c r="C800" s="10">
        <v>0</v>
      </c>
      <c r="D800" s="27" t="s">
        <v>126</v>
      </c>
      <c r="E800" s="28">
        <v>0.41745218142601292</v>
      </c>
      <c r="F800" s="28">
        <v>0.26558422188286307</v>
      </c>
      <c r="G800" s="28">
        <v>0.20696143409691337</v>
      </c>
      <c r="H800" s="28">
        <v>0.24300823215249065</v>
      </c>
      <c r="I800" s="28">
        <v>0</v>
      </c>
      <c r="J800" s="28">
        <v>0</v>
      </c>
      <c r="K800" s="28">
        <v>0</v>
      </c>
      <c r="L800" s="28">
        <v>0</v>
      </c>
      <c r="M800" s="12">
        <v>0</v>
      </c>
    </row>
    <row r="801" spans="1:13" x14ac:dyDescent="0.35">
      <c r="A801" s="10" t="str">
        <f>B555&amp;C785&amp;D801</f>
        <v>CONSUMO PER CAPITA (kg ó litros por individuo)Total AperitivosEN EL TRABAJO</v>
      </c>
      <c r="B801" s="10">
        <v>0</v>
      </c>
      <c r="C801" s="10">
        <v>0</v>
      </c>
      <c r="D801" s="27" t="s">
        <v>127</v>
      </c>
      <c r="E801" s="28">
        <v>0.19981742951364542</v>
      </c>
      <c r="F801" s="28">
        <v>0.18472432675310521</v>
      </c>
      <c r="G801" s="28">
        <v>0.14694377331779532</v>
      </c>
      <c r="H801" s="28">
        <v>0.16044698096013418</v>
      </c>
      <c r="I801" s="28">
        <v>0</v>
      </c>
      <c r="J801" s="28">
        <v>0</v>
      </c>
      <c r="K801" s="28">
        <v>0</v>
      </c>
      <c r="L801" s="28">
        <v>0</v>
      </c>
      <c r="M801" s="12">
        <v>0</v>
      </c>
    </row>
    <row r="802" spans="1:13" x14ac:dyDescent="0.35">
      <c r="A802" s="10" t="str">
        <f>B555&amp;C785&amp;D802</f>
        <v>CONSUMO PER CAPITA (kg ó litros por individuo)Total AperitivosEN COLEGIO/INSTITUTO/UNIV.</v>
      </c>
      <c r="B802" s="10">
        <v>0</v>
      </c>
      <c r="C802" s="10">
        <v>0</v>
      </c>
      <c r="D802" s="27" t="s">
        <v>128</v>
      </c>
      <c r="E802" s="28">
        <v>3.8594776893204973E-2</v>
      </c>
      <c r="F802" s="28">
        <v>1.0889381498911627E-2</v>
      </c>
      <c r="G802" s="28">
        <v>1.6490901177140926E-2</v>
      </c>
      <c r="H802" s="28">
        <v>2.3997157260858562E-2</v>
      </c>
      <c r="I802" s="28">
        <v>0</v>
      </c>
      <c r="J802" s="28">
        <v>0</v>
      </c>
      <c r="K802" s="28">
        <v>0</v>
      </c>
      <c r="L802" s="28">
        <v>0</v>
      </c>
      <c r="M802" s="12">
        <v>0</v>
      </c>
    </row>
    <row r="803" spans="1:13" x14ac:dyDescent="0.35">
      <c r="A803" s="10" t="str">
        <f>B555&amp;C785&amp;D803</f>
        <v>CONSUMO PER CAPITA (kg ó litros por individuo)Total AperitivosEN MI CASA</v>
      </c>
      <c r="B803" s="10">
        <v>0</v>
      </c>
      <c r="C803" s="10">
        <v>0</v>
      </c>
      <c r="D803" s="27" t="s">
        <v>129</v>
      </c>
      <c r="E803" s="28">
        <v>0.31301955464207715</v>
      </c>
      <c r="F803" s="28">
        <v>0.22598978228536643</v>
      </c>
      <c r="G803" s="28">
        <v>0.12813143446812417</v>
      </c>
      <c r="H803" s="28">
        <v>9.3698539863910565E-2</v>
      </c>
      <c r="I803" s="28">
        <v>0</v>
      </c>
      <c r="J803" s="28">
        <v>0</v>
      </c>
      <c r="K803" s="28">
        <v>0</v>
      </c>
      <c r="L803" s="28">
        <v>0</v>
      </c>
      <c r="M803" s="12">
        <v>0</v>
      </c>
    </row>
    <row r="804" spans="1:13" x14ac:dyDescent="0.35">
      <c r="A804" s="10" t="str">
        <f>B555&amp;C785&amp;D804</f>
        <v>CONSUMO PER CAPITA (kg ó litros por individuo)Total AperitivosEN M.TRANSP.(AVION,TREN,AUTOC,E</v>
      </c>
      <c r="B804" s="10">
        <v>0</v>
      </c>
      <c r="C804" s="10">
        <v>0</v>
      </c>
      <c r="D804" s="27" t="s">
        <v>130</v>
      </c>
      <c r="E804" s="28">
        <v>5.8437347546115764E-2</v>
      </c>
      <c r="F804" s="28">
        <v>2.8759166177664344E-2</v>
      </c>
      <c r="G804" s="28">
        <v>3.5920819552146301E-2</v>
      </c>
      <c r="H804" s="28">
        <v>2.0111037782269633E-2</v>
      </c>
      <c r="I804" s="28">
        <v>0</v>
      </c>
      <c r="J804" s="28">
        <v>0</v>
      </c>
      <c r="K804" s="28">
        <v>0</v>
      </c>
      <c r="L804" s="28">
        <v>0</v>
      </c>
      <c r="M804" s="12">
        <v>0</v>
      </c>
    </row>
    <row r="805" spans="1:13" x14ac:dyDescent="0.35">
      <c r="A805" s="10" t="str">
        <f>B555&amp;C785&amp;D805</f>
        <v>CONSUMO PER CAPITA (kg ó litros por individuo)Total AperitivosEN OTRO LUGAR</v>
      </c>
      <c r="B805" s="10">
        <v>0</v>
      </c>
      <c r="C805" s="10">
        <v>0</v>
      </c>
      <c r="D805" s="27" t="s">
        <v>131</v>
      </c>
      <c r="E805" s="28">
        <v>0.31470314557722617</v>
      </c>
      <c r="F805" s="28">
        <v>0.25847288390984335</v>
      </c>
      <c r="G805" s="28">
        <v>0.12962399389347748</v>
      </c>
      <c r="H805" s="28">
        <v>0.17167694128435362</v>
      </c>
      <c r="I805" s="28">
        <v>0</v>
      </c>
      <c r="J805" s="28">
        <v>0</v>
      </c>
      <c r="K805" s="28">
        <v>0</v>
      </c>
      <c r="L805" s="28">
        <v>0</v>
      </c>
      <c r="M805" s="12">
        <v>0</v>
      </c>
    </row>
    <row r="806" spans="1:13" x14ac:dyDescent="0.35">
      <c r="A806" s="10" t="str">
        <f>B555&amp;C785&amp;D806</f>
        <v>CONSUMO PER CAPITA (kg ó litros por individuo)Total AperitivosDESAYUNO</v>
      </c>
      <c r="B806" s="10">
        <v>0</v>
      </c>
      <c r="C806" s="10">
        <v>0</v>
      </c>
      <c r="D806" s="27" t="s">
        <v>132</v>
      </c>
      <c r="E806" s="28">
        <v>0.10185043079617297</v>
      </c>
      <c r="F806" s="28">
        <v>8.780375771618637E-2</v>
      </c>
      <c r="G806" s="28">
        <v>5.4690836348764774E-2</v>
      </c>
      <c r="H806" s="28">
        <v>7.5878841138671577E-2</v>
      </c>
      <c r="I806" s="28">
        <v>0</v>
      </c>
      <c r="J806" s="28">
        <v>0</v>
      </c>
      <c r="K806" s="28">
        <v>0</v>
      </c>
      <c r="L806" s="28">
        <v>0</v>
      </c>
      <c r="M806" s="12">
        <v>0</v>
      </c>
    </row>
    <row r="807" spans="1:13" x14ac:dyDescent="0.35">
      <c r="A807" s="10" t="str">
        <f>B555&amp;C785&amp;D807</f>
        <v>CONSUMO PER CAPITA (kg ó litros por individuo)Total AperitivosAPERITIVO/ANTES DE COMER</v>
      </c>
      <c r="B807" s="10">
        <v>0</v>
      </c>
      <c r="C807" s="10">
        <v>0</v>
      </c>
      <c r="D807" s="27" t="s">
        <v>133</v>
      </c>
      <c r="E807" s="28">
        <v>0.49298087532380747</v>
      </c>
      <c r="F807" s="28">
        <v>0.41403665933228517</v>
      </c>
      <c r="G807" s="28">
        <v>0.33503839173977085</v>
      </c>
      <c r="H807" s="28">
        <v>0.34863674555778507</v>
      </c>
      <c r="I807" s="28">
        <v>0</v>
      </c>
      <c r="J807" s="28">
        <v>0</v>
      </c>
      <c r="K807" s="28">
        <v>0</v>
      </c>
      <c r="L807" s="28">
        <v>0</v>
      </c>
      <c r="M807" s="12">
        <v>0</v>
      </c>
    </row>
    <row r="808" spans="1:13" x14ac:dyDescent="0.35">
      <c r="A808" s="10" t="str">
        <f>B555&amp;C785&amp;D808</f>
        <v>CONSUMO PER CAPITA (kg ó litros por individuo)Total AperitivosCOMIDA</v>
      </c>
      <c r="B808" s="10">
        <v>0</v>
      </c>
      <c r="C808" s="10">
        <v>0</v>
      </c>
      <c r="D808" s="27" t="s">
        <v>134</v>
      </c>
      <c r="E808" s="28">
        <v>0.19050531080976538</v>
      </c>
      <c r="F808" s="28">
        <v>0.19559407917733262</v>
      </c>
      <c r="G808" s="28">
        <v>0.17159202834636916</v>
      </c>
      <c r="H808" s="28">
        <v>0.19126822681984698</v>
      </c>
      <c r="I808" s="28">
        <v>0</v>
      </c>
      <c r="J808" s="28">
        <v>0</v>
      </c>
      <c r="K808" s="28">
        <v>0</v>
      </c>
      <c r="L808" s="28">
        <v>0</v>
      </c>
      <c r="M808" s="12">
        <v>0</v>
      </c>
    </row>
    <row r="809" spans="1:13" x14ac:dyDescent="0.35">
      <c r="A809" s="10" t="str">
        <f>B555&amp;C785&amp;D809</f>
        <v>CONSUMO PER CAPITA (kg ó litros por individuo)Total AperitivosTARDE/MERIENDA</v>
      </c>
      <c r="B809" s="10">
        <v>0</v>
      </c>
      <c r="C809" s="10">
        <v>0</v>
      </c>
      <c r="D809" s="27" t="s">
        <v>135</v>
      </c>
      <c r="E809" s="28">
        <v>0.87680188451980434</v>
      </c>
      <c r="F809" s="28">
        <v>0.61216573877075597</v>
      </c>
      <c r="G809" s="28">
        <v>0.5665433340866165</v>
      </c>
      <c r="H809" s="28">
        <v>0.53162111980763804</v>
      </c>
      <c r="I809" s="28">
        <v>0</v>
      </c>
      <c r="J809" s="28">
        <v>0</v>
      </c>
      <c r="K809" s="28">
        <v>0</v>
      </c>
      <c r="L809" s="28">
        <v>0</v>
      </c>
      <c r="M809" s="12">
        <v>0</v>
      </c>
    </row>
    <row r="810" spans="1:13" x14ac:dyDescent="0.35">
      <c r="A810" s="10" t="str">
        <f>B555&amp;C785&amp;D810</f>
        <v>CONSUMO PER CAPITA (kg ó litros por individuo)Total AperitivosANTES DE CENAR</v>
      </c>
      <c r="B810" s="10">
        <v>0</v>
      </c>
      <c r="C810" s="10">
        <v>0</v>
      </c>
      <c r="D810" s="27" t="s">
        <v>136</v>
      </c>
      <c r="E810" s="28">
        <v>0.18177519513551713</v>
      </c>
      <c r="F810" s="28">
        <v>0.13507440242327817</v>
      </c>
      <c r="G810" s="28">
        <v>0.13987765287407233</v>
      </c>
      <c r="H810" s="28">
        <v>0.11982270021733621</v>
      </c>
      <c r="I810" s="28">
        <v>0</v>
      </c>
      <c r="J810" s="28">
        <v>0</v>
      </c>
      <c r="K810" s="28">
        <v>0</v>
      </c>
      <c r="L810" s="28">
        <v>0</v>
      </c>
      <c r="M810" s="12">
        <v>0</v>
      </c>
    </row>
    <row r="811" spans="1:13" x14ac:dyDescent="0.35">
      <c r="A811" s="10" t="str">
        <f>B555&amp;C785&amp;D811</f>
        <v>CONSUMO PER CAPITA (kg ó litros por individuo)Total AperitivosCENA</v>
      </c>
      <c r="B811" s="10">
        <v>0</v>
      </c>
      <c r="C811" s="10">
        <v>0</v>
      </c>
      <c r="D811" s="27" t="s">
        <v>137</v>
      </c>
      <c r="E811" s="28">
        <v>0.13555634068948771</v>
      </c>
      <c r="F811" s="28">
        <v>9.5550549037453761E-2</v>
      </c>
      <c r="G811" s="28">
        <v>0.10376841853444833</v>
      </c>
      <c r="H811" s="28">
        <v>7.4854251855104845E-2</v>
      </c>
      <c r="I811" s="28">
        <v>0</v>
      </c>
      <c r="J811" s="28">
        <v>0</v>
      </c>
      <c r="K811" s="28">
        <v>0</v>
      </c>
      <c r="L811" s="28">
        <v>0</v>
      </c>
      <c r="M811" s="12">
        <v>0</v>
      </c>
    </row>
    <row r="812" spans="1:13" x14ac:dyDescent="0.35">
      <c r="A812" s="10" t="str">
        <f>B555&amp;C785&amp;D812</f>
        <v>CONSUMO PER CAPITA (kg ó litros por individuo)Total AperitivosDESPUES DE LA CENA</v>
      </c>
      <c r="B812" s="10">
        <v>0</v>
      </c>
      <c r="C812" s="10">
        <v>0</v>
      </c>
      <c r="D812" s="27" t="s">
        <v>138</v>
      </c>
      <c r="E812" s="28">
        <v>7.9261512637396683E-2</v>
      </c>
      <c r="F812" s="28">
        <v>5.5967725854313657E-2</v>
      </c>
      <c r="G812" s="28">
        <v>5.3668901800794359E-2</v>
      </c>
      <c r="H812" s="28">
        <v>4.2504813163982906E-2</v>
      </c>
      <c r="I812" s="28">
        <v>0</v>
      </c>
      <c r="J812" s="28">
        <v>0</v>
      </c>
      <c r="K812" s="28">
        <v>0</v>
      </c>
      <c r="L812" s="28">
        <v>0</v>
      </c>
      <c r="M812" s="12">
        <v>0</v>
      </c>
    </row>
    <row r="813" spans="1:13" x14ac:dyDescent="0.35">
      <c r="A813" s="10" t="str">
        <f>B555&amp;C785&amp;D813</f>
        <v>CONSUMO PER CAPITA (kg ó litros por individuo)Total AperitivosDURANTE EL DIA</v>
      </c>
      <c r="B813" s="10">
        <v>0</v>
      </c>
      <c r="C813" s="10">
        <v>0</v>
      </c>
      <c r="D813" s="27" t="s">
        <v>139</v>
      </c>
      <c r="E813" s="28">
        <v>0.42805553077031827</v>
      </c>
      <c r="F813" s="28">
        <v>0.42134254629575835</v>
      </c>
      <c r="G813" s="28">
        <v>0.29446567215020708</v>
      </c>
      <c r="H813" s="28">
        <v>0.30006571052647568</v>
      </c>
      <c r="I813" s="28">
        <v>0</v>
      </c>
      <c r="J813" s="28">
        <v>0</v>
      </c>
      <c r="K813" s="28">
        <v>0</v>
      </c>
      <c r="L813" s="28">
        <v>0</v>
      </c>
      <c r="M813" s="12">
        <v>0</v>
      </c>
    </row>
    <row r="814" spans="1:13" x14ac:dyDescent="0.35">
      <c r="A814" s="10" t="str">
        <f>B555&amp;C785&amp;D814</f>
        <v>CONSUMO PER CAPITA (kg ó litros por individuo)Total AperitivosCON AMIGOS</v>
      </c>
      <c r="B814" s="10">
        <v>0</v>
      </c>
      <c r="C814" s="10">
        <v>0</v>
      </c>
      <c r="D814" s="27" t="s">
        <v>140</v>
      </c>
      <c r="E814" s="28">
        <v>0.58677629709096901</v>
      </c>
      <c r="F814" s="28">
        <v>0.40282209401917191</v>
      </c>
      <c r="G814" s="28">
        <v>0.38291557126352871</v>
      </c>
      <c r="H814" s="28">
        <v>0.39157233112802464</v>
      </c>
      <c r="I814" s="28">
        <v>0</v>
      </c>
      <c r="J814" s="28">
        <v>0</v>
      </c>
      <c r="K814" s="28">
        <v>0</v>
      </c>
      <c r="L814" s="28">
        <v>0</v>
      </c>
      <c r="M814" s="12">
        <v>0</v>
      </c>
    </row>
    <row r="815" spans="1:13" x14ac:dyDescent="0.35">
      <c r="A815" s="10" t="str">
        <f>B555&amp;C785&amp;D815</f>
        <v>CONSUMO PER CAPITA (kg ó litros por individuo)Total AperitivosCON CLIENTES</v>
      </c>
      <c r="B815" s="10">
        <v>0</v>
      </c>
      <c r="C815" s="10">
        <v>0</v>
      </c>
      <c r="D815" s="27" t="s">
        <v>141</v>
      </c>
      <c r="E815" s="28">
        <v>1.3784319436140781E-2</v>
      </c>
      <c r="F815" s="28">
        <v>6.1103228893184197E-3</v>
      </c>
      <c r="G815" s="28">
        <v>4.7659916238100286E-3</v>
      </c>
      <c r="H815" s="28">
        <v>7.7975840077884745E-3</v>
      </c>
      <c r="I815" s="28">
        <v>0</v>
      </c>
      <c r="J815" s="28">
        <v>0</v>
      </c>
      <c r="K815" s="28">
        <v>0</v>
      </c>
      <c r="L815" s="28">
        <v>0</v>
      </c>
      <c r="M815" s="12">
        <v>0</v>
      </c>
    </row>
    <row r="816" spans="1:13" x14ac:dyDescent="0.35">
      <c r="A816" s="10" t="str">
        <f>B555&amp;C785&amp;D816</f>
        <v>CONSUMO PER CAPITA (kg ó litros por individuo)Total AperitivosCON COMPAÑEROS DE TRABAJO</v>
      </c>
      <c r="B816" s="10">
        <v>0</v>
      </c>
      <c r="C816" s="10">
        <v>0</v>
      </c>
      <c r="D816" s="27" t="s">
        <v>142</v>
      </c>
      <c r="E816" s="28">
        <v>0.10523571959441362</v>
      </c>
      <c r="F816" s="28">
        <v>7.2454485517584974E-2</v>
      </c>
      <c r="G816" s="28">
        <v>6.2272775299903119E-2</v>
      </c>
      <c r="H816" s="28">
        <v>8.5160870758210314E-2</v>
      </c>
      <c r="I816" s="28">
        <v>0</v>
      </c>
      <c r="J816" s="28">
        <v>0</v>
      </c>
      <c r="K816" s="28">
        <v>0</v>
      </c>
      <c r="L816" s="28">
        <v>0</v>
      </c>
      <c r="M816" s="12">
        <v>0</v>
      </c>
    </row>
    <row r="817" spans="1:13" x14ac:dyDescent="0.35">
      <c r="A817" s="10" t="str">
        <f>B555&amp;C785&amp;D817</f>
        <v>CONSUMO PER CAPITA (kg ó litros por individuo)Total AperitivosCON COMPAÑEROS DE CLASE</v>
      </c>
      <c r="B817" s="10">
        <v>0</v>
      </c>
      <c r="C817" s="10">
        <v>0</v>
      </c>
      <c r="D817" s="27" t="s">
        <v>143</v>
      </c>
      <c r="E817" s="28">
        <v>2.5991681148996915E-2</v>
      </c>
      <c r="F817" s="28">
        <v>7.0786265058334855E-3</v>
      </c>
      <c r="G817" s="28">
        <v>9.3888583917293503E-3</v>
      </c>
      <c r="H817" s="28">
        <v>1.3990708186173068E-2</v>
      </c>
      <c r="I817" s="28">
        <v>0</v>
      </c>
      <c r="J817" s="28">
        <v>0</v>
      </c>
      <c r="K817" s="28">
        <v>0</v>
      </c>
      <c r="L817" s="28">
        <v>0</v>
      </c>
      <c r="M817" s="12">
        <v>0</v>
      </c>
    </row>
    <row r="818" spans="1:13" x14ac:dyDescent="0.35">
      <c r="A818" s="10" t="str">
        <f>B555&amp;C785&amp;D818</f>
        <v>CONSUMO PER CAPITA (kg ó litros por individuo)Total AperitivosCON FAMILIA</v>
      </c>
      <c r="B818" s="10">
        <v>0</v>
      </c>
      <c r="C818" s="10">
        <v>0</v>
      </c>
      <c r="D818" s="27" t="s">
        <v>144</v>
      </c>
      <c r="E818" s="28">
        <v>0.8720169800174612</v>
      </c>
      <c r="F818" s="28">
        <v>0.69949820456828304</v>
      </c>
      <c r="G818" s="28">
        <v>0.66557805367042266</v>
      </c>
      <c r="H818" s="28">
        <v>0.63522990226774501</v>
      </c>
      <c r="I818" s="28">
        <v>0</v>
      </c>
      <c r="J818" s="28">
        <v>0</v>
      </c>
      <c r="K818" s="28">
        <v>0</v>
      </c>
      <c r="L818" s="28">
        <v>0</v>
      </c>
      <c r="M818" s="12">
        <v>0</v>
      </c>
    </row>
    <row r="819" spans="1:13" x14ac:dyDescent="0.35">
      <c r="A819" s="10" t="str">
        <f>B555&amp;C785&amp;D819</f>
        <v>CONSUMO PER CAPITA (kg ó litros por individuo)Total AperitivosCON LA PAREJA</v>
      </c>
      <c r="B819" s="10">
        <v>0</v>
      </c>
      <c r="C819" s="10">
        <v>0</v>
      </c>
      <c r="D819" s="27" t="s">
        <v>145</v>
      </c>
      <c r="E819" s="28">
        <v>0.23916204271690553</v>
      </c>
      <c r="F819" s="28">
        <v>0.21491909366078438</v>
      </c>
      <c r="G819" s="28">
        <v>0.1734976654374849</v>
      </c>
      <c r="H819" s="28">
        <v>0.13107152210532905</v>
      </c>
      <c r="I819" s="28">
        <v>0</v>
      </c>
      <c r="J819" s="28">
        <v>0</v>
      </c>
      <c r="K819" s="28">
        <v>0</v>
      </c>
      <c r="L819" s="28">
        <v>0</v>
      </c>
      <c r="M819" s="12">
        <v>0</v>
      </c>
    </row>
    <row r="820" spans="1:13" x14ac:dyDescent="0.35">
      <c r="A820" s="10" t="str">
        <f>B555&amp;C785&amp;D820</f>
        <v>CONSUMO PER CAPITA (kg ó litros por individuo)Total AperitivosESTABA SOLO/A</v>
      </c>
      <c r="B820" s="10">
        <v>0</v>
      </c>
      <c r="C820" s="10">
        <v>0</v>
      </c>
      <c r="D820" s="27" t="s">
        <v>146</v>
      </c>
      <c r="E820" s="28">
        <v>0.59147418110103445</v>
      </c>
      <c r="F820" s="28">
        <v>0.58605174486008271</v>
      </c>
      <c r="G820" s="28">
        <v>0.39358647884098746</v>
      </c>
      <c r="H820" s="28">
        <v>0.39427968823916038</v>
      </c>
      <c r="I820" s="28">
        <v>0</v>
      </c>
      <c r="J820" s="28">
        <v>0</v>
      </c>
      <c r="K820" s="28">
        <v>0</v>
      </c>
      <c r="L820" s="28">
        <v>0</v>
      </c>
      <c r="M820" s="12">
        <v>0</v>
      </c>
    </row>
    <row r="821" spans="1:13" x14ac:dyDescent="0.35">
      <c r="A821" s="10" t="str">
        <f>B555&amp;C785&amp;D821</f>
        <v>CONSUMO PER CAPITA (kg ó litros por individuo)Total AperitivosOTROS</v>
      </c>
      <c r="B821" s="10">
        <v>0</v>
      </c>
      <c r="C821" s="10">
        <v>0</v>
      </c>
      <c r="D821" s="27" t="s">
        <v>147</v>
      </c>
      <c r="E821" s="28">
        <v>5.2345508861884577E-2</v>
      </c>
      <c r="F821" s="28">
        <v>2.8601286270606454E-2</v>
      </c>
      <c r="G821" s="28">
        <v>2.7639780284657842E-2</v>
      </c>
      <c r="H821" s="28">
        <v>2.5549844291414499E-2</v>
      </c>
      <c r="I821" s="28">
        <v>0</v>
      </c>
      <c r="J821" s="28">
        <v>0</v>
      </c>
      <c r="K821" s="28">
        <v>0</v>
      </c>
      <c r="L821" s="28">
        <v>0</v>
      </c>
      <c r="M821" s="12">
        <v>0</v>
      </c>
    </row>
    <row r="822" spans="1:13" x14ac:dyDescent="0.35">
      <c r="A822" s="10" t="str">
        <f>B555&amp;C785&amp;D822</f>
        <v>CONSUMO PER CAPITA (kg ó litros por individuo)Total AperitivosESTAR TRABAJANDO</v>
      </c>
      <c r="B822" s="10">
        <v>0</v>
      </c>
      <c r="C822" s="10">
        <v>0</v>
      </c>
      <c r="D822" s="27" t="s">
        <v>148</v>
      </c>
      <c r="E822" s="28">
        <v>0.15423943888657835</v>
      </c>
      <c r="F822" s="28">
        <v>0.13805000969311668</v>
      </c>
      <c r="G822" s="28">
        <v>0.11228161267485642</v>
      </c>
      <c r="H822" s="28">
        <v>0.1289965706108247</v>
      </c>
      <c r="I822" s="28">
        <v>0</v>
      </c>
      <c r="J822" s="28">
        <v>0</v>
      </c>
      <c r="K822" s="28">
        <v>0</v>
      </c>
      <c r="L822" s="28">
        <v>0</v>
      </c>
      <c r="M822" s="12">
        <v>0</v>
      </c>
    </row>
    <row r="823" spans="1:13" x14ac:dyDescent="0.35">
      <c r="A823" s="10" t="str">
        <f>B555&amp;C785&amp;D823</f>
        <v>CONSUMO PER CAPITA (kg ó litros por individuo)Total AperitivosCOMIDA DE NEGOCIOS</v>
      </c>
      <c r="B823" s="10">
        <v>0</v>
      </c>
      <c r="C823" s="10">
        <v>0</v>
      </c>
      <c r="D823" s="27" t="s">
        <v>149</v>
      </c>
      <c r="E823" s="28">
        <v>1.0808323984186451E-2</v>
      </c>
      <c r="F823" s="28">
        <v>4.2228734675579041E-3</v>
      </c>
      <c r="G823" s="28">
        <v>1.4997533128940218E-3</v>
      </c>
      <c r="H823" s="28">
        <v>9.6779108824914736E-3</v>
      </c>
      <c r="I823" s="28">
        <v>0</v>
      </c>
      <c r="J823" s="28">
        <v>0</v>
      </c>
      <c r="K823" s="28">
        <v>0</v>
      </c>
      <c r="L823" s="28">
        <v>0</v>
      </c>
      <c r="M823" s="12">
        <v>0</v>
      </c>
    </row>
    <row r="824" spans="1:13" x14ac:dyDescent="0.35">
      <c r="A824" s="10" t="str">
        <f>B555&amp;C785&amp;D824</f>
        <v>CONSUMO PER CAPITA (kg ó litros por individuo)Total AperitivosPOR PLACER/RELAX</v>
      </c>
      <c r="B824" s="10">
        <v>0</v>
      </c>
      <c r="C824" s="10">
        <v>0</v>
      </c>
      <c r="D824" s="27" t="s">
        <v>150</v>
      </c>
      <c r="E824" s="28">
        <v>0.43644349045520014</v>
      </c>
      <c r="F824" s="28">
        <v>0.35428623451290048</v>
      </c>
      <c r="G824" s="28">
        <v>0.32862018730106873</v>
      </c>
      <c r="H824" s="28">
        <v>0.32660556458560841</v>
      </c>
      <c r="I824" s="28">
        <v>0</v>
      </c>
      <c r="J824" s="28">
        <v>0</v>
      </c>
      <c r="K824" s="28">
        <v>0</v>
      </c>
      <c r="L824" s="28">
        <v>0</v>
      </c>
      <c r="M824" s="12">
        <v>0</v>
      </c>
    </row>
    <row r="825" spans="1:13" x14ac:dyDescent="0.35">
      <c r="A825" s="10" t="str">
        <f>B555&amp;C785&amp;D825</f>
        <v>CONSUMO PER CAPITA (kg ó litros por individuo)Total AperitivosTENER HAMBRE/SIN PLANIFICAR</v>
      </c>
      <c r="B825" s="10">
        <v>0</v>
      </c>
      <c r="C825" s="10">
        <v>0</v>
      </c>
      <c r="D825" s="27" t="s">
        <v>151</v>
      </c>
      <c r="E825" s="28">
        <v>0.90251066840767391</v>
      </c>
      <c r="F825" s="28">
        <v>0.72822430196069377</v>
      </c>
      <c r="G825" s="28">
        <v>0.65166076386208216</v>
      </c>
      <c r="H825" s="28">
        <v>0.62936920862031331</v>
      </c>
      <c r="I825" s="28">
        <v>0</v>
      </c>
      <c r="J825" s="28">
        <v>0</v>
      </c>
      <c r="K825" s="28">
        <v>0</v>
      </c>
      <c r="L825" s="28">
        <v>0</v>
      </c>
      <c r="M825" s="12">
        <v>0</v>
      </c>
    </row>
    <row r="826" spans="1:13" x14ac:dyDescent="0.35">
      <c r="A826" s="10" t="str">
        <f>B555&amp;C785&amp;D826</f>
        <v>CONSUMO PER CAPITA (kg ó litros por individuo)Total AperitivosESTAR DE COMPRAS</v>
      </c>
      <c r="B826" s="10">
        <v>0</v>
      </c>
      <c r="C826" s="10">
        <v>0</v>
      </c>
      <c r="D826" s="27" t="s">
        <v>152</v>
      </c>
      <c r="E826" s="28">
        <v>0.1562103374316508</v>
      </c>
      <c r="F826" s="28">
        <v>0.15114253862375965</v>
      </c>
      <c r="G826" s="28">
        <v>9.103356635948931E-2</v>
      </c>
      <c r="H826" s="28">
        <v>5.0821291283108902E-2</v>
      </c>
      <c r="I826" s="28">
        <v>0</v>
      </c>
      <c r="J826" s="28">
        <v>0</v>
      </c>
      <c r="K826" s="28">
        <v>0</v>
      </c>
      <c r="L826" s="28">
        <v>0</v>
      </c>
      <c r="M826" s="12">
        <v>0</v>
      </c>
    </row>
    <row r="827" spans="1:13" x14ac:dyDescent="0.35">
      <c r="A827" s="10" t="str">
        <f>B555&amp;C785&amp;D827</f>
        <v>CONSUMO PER CAPITA (kg ó litros por individuo)Total AperitivosNO COCINAR EN CASA</v>
      </c>
      <c r="B827" s="10">
        <v>0</v>
      </c>
      <c r="C827" s="10">
        <v>0</v>
      </c>
      <c r="D827" s="27" t="s">
        <v>153</v>
      </c>
      <c r="E827" s="28">
        <v>7.195224940201532E-2</v>
      </c>
      <c r="F827" s="28">
        <v>6.7472287064686026E-2</v>
      </c>
      <c r="G827" s="28">
        <v>5.812576403090431E-2</v>
      </c>
      <c r="H827" s="28">
        <v>5.0199163639450109E-2</v>
      </c>
      <c r="I827" s="28">
        <v>0</v>
      </c>
      <c r="J827" s="28">
        <v>0</v>
      </c>
      <c r="K827" s="28">
        <v>0</v>
      </c>
      <c r="L827" s="28">
        <v>0</v>
      </c>
      <c r="M827" s="12">
        <v>0</v>
      </c>
    </row>
    <row r="828" spans="1:13" x14ac:dyDescent="0.35">
      <c r="A828" s="10" t="str">
        <f>B555&amp;C785&amp;D828</f>
        <v>CONSUMO PER CAPITA (kg ó litros por individuo)Total AperitivosCELEBRACION/FIESTA/SALIR TOMAR</v>
      </c>
      <c r="B828" s="10">
        <v>0</v>
      </c>
      <c r="C828" s="10">
        <v>0</v>
      </c>
      <c r="D828" s="27" t="s">
        <v>154</v>
      </c>
      <c r="E828" s="28">
        <v>0.44328869321811931</v>
      </c>
      <c r="F828" s="28">
        <v>0.28326855202952139</v>
      </c>
      <c r="G828" s="28">
        <v>0.30056044421488753</v>
      </c>
      <c r="H828" s="28">
        <v>0.30748562505286542</v>
      </c>
      <c r="I828" s="28">
        <v>0</v>
      </c>
      <c r="J828" s="28">
        <v>0</v>
      </c>
      <c r="K828" s="28">
        <v>0</v>
      </c>
      <c r="L828" s="28">
        <v>0</v>
      </c>
      <c r="M828" s="12">
        <v>0</v>
      </c>
    </row>
    <row r="829" spans="1:13" x14ac:dyDescent="0.35">
      <c r="A829" s="10" t="str">
        <f>B555&amp;C785&amp;D829</f>
        <v>CONSUMO PER CAPITA (kg ó litros por individuo)Total AperitivosVIENDO DEPORTES</v>
      </c>
      <c r="B829" s="10">
        <v>0</v>
      </c>
      <c r="C829" s="10">
        <v>0</v>
      </c>
      <c r="D829" s="27" t="s">
        <v>155</v>
      </c>
      <c r="E829" s="28">
        <v>7.4844635288461372E-2</v>
      </c>
      <c r="F829" s="28">
        <v>5.6463670773296656E-2</v>
      </c>
      <c r="G829" s="28">
        <v>4.6652032338183234E-2</v>
      </c>
      <c r="H829" s="28">
        <v>5.4323476629662075E-2</v>
      </c>
      <c r="I829" s="28">
        <v>0</v>
      </c>
      <c r="J829" s="28">
        <v>0</v>
      </c>
      <c r="K829" s="28">
        <v>0</v>
      </c>
      <c r="L829" s="28">
        <v>0</v>
      </c>
      <c r="M829" s="12">
        <v>0</v>
      </c>
    </row>
    <row r="830" spans="1:13" x14ac:dyDescent="0.35">
      <c r="A830" s="10" t="str">
        <f>B555&amp;C785&amp;D830</f>
        <v>CONSUMO PER CAPITA (kg ó litros por individuo)Total AperitivosOTROS MOTIVOS</v>
      </c>
      <c r="B830" s="10">
        <v>0</v>
      </c>
      <c r="C830" s="10">
        <v>0</v>
      </c>
      <c r="D830" s="27" t="s">
        <v>156</v>
      </c>
      <c r="E830" s="28">
        <v>0.23648884439722515</v>
      </c>
      <c r="F830" s="28">
        <v>0.23440542145178028</v>
      </c>
      <c r="G830" s="28">
        <v>0.1292104800281923</v>
      </c>
      <c r="H830" s="28">
        <v>0.12717359383799962</v>
      </c>
      <c r="I830" s="28">
        <v>0</v>
      </c>
      <c r="J830" s="28">
        <v>0</v>
      </c>
      <c r="K830" s="28">
        <v>0</v>
      </c>
      <c r="L830" s="28">
        <v>0</v>
      </c>
      <c r="M830" s="1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1"/>
  <sheetViews>
    <sheetView zoomScale="70" zoomScaleNormal="70" workbookViewId="0">
      <selection activeCell="E32" sqref="E32"/>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2"/>
  </cols>
  <sheetData>
    <row r="2" spans="3:16" x14ac:dyDescent="0.35">
      <c r="C2" s="117" t="s">
        <v>34</v>
      </c>
      <c r="D2" s="117"/>
      <c r="F2" s="117" t="s">
        <v>106</v>
      </c>
      <c r="G2" s="117"/>
      <c r="K2" s="117" t="s">
        <v>108</v>
      </c>
      <c r="L2" s="117"/>
      <c r="N2">
        <v>0</v>
      </c>
      <c r="O2">
        <v>0</v>
      </c>
      <c r="P2" s="2" t="s">
        <v>166</v>
      </c>
    </row>
    <row r="3" spans="3:16" x14ac:dyDescent="0.35">
      <c r="C3">
        <v>1</v>
      </c>
      <c r="D3" t="s">
        <v>111</v>
      </c>
      <c r="E3" t="s">
        <v>96</v>
      </c>
      <c r="F3">
        <v>1</v>
      </c>
      <c r="G3" t="s">
        <v>157</v>
      </c>
      <c r="K3">
        <v>1</v>
      </c>
      <c r="L3" t="s">
        <v>109</v>
      </c>
      <c r="N3" t="s">
        <v>107</v>
      </c>
      <c r="O3" t="s">
        <v>36</v>
      </c>
      <c r="P3" s="2">
        <v>100</v>
      </c>
    </row>
    <row r="4" spans="3:16" x14ac:dyDescent="0.35">
      <c r="C4">
        <v>2</v>
      </c>
      <c r="D4" t="s">
        <v>112</v>
      </c>
      <c r="E4" t="s">
        <v>97</v>
      </c>
      <c r="F4">
        <v>2</v>
      </c>
      <c r="G4" t="s">
        <v>107</v>
      </c>
      <c r="K4">
        <v>2</v>
      </c>
      <c r="L4" t="s">
        <v>110</v>
      </c>
      <c r="N4">
        <v>0</v>
      </c>
      <c r="O4" t="s">
        <v>1</v>
      </c>
      <c r="P4" s="2">
        <v>9.3799214146175096</v>
      </c>
    </row>
    <row r="5" spans="3:16" x14ac:dyDescent="0.35">
      <c r="C5">
        <v>3</v>
      </c>
      <c r="D5" t="s">
        <v>113</v>
      </c>
      <c r="E5" t="s">
        <v>98</v>
      </c>
      <c r="F5">
        <v>3</v>
      </c>
      <c r="G5" t="s">
        <v>158</v>
      </c>
      <c r="K5">
        <v>3</v>
      </c>
      <c r="L5" t="s">
        <v>103</v>
      </c>
      <c r="N5">
        <v>0</v>
      </c>
      <c r="O5" t="s">
        <v>2</v>
      </c>
      <c r="P5" s="2">
        <v>12.9598523413257</v>
      </c>
    </row>
    <row r="6" spans="3:16" x14ac:dyDescent="0.35">
      <c r="C6">
        <v>4</v>
      </c>
      <c r="D6" t="s">
        <v>114</v>
      </c>
      <c r="E6" t="s">
        <v>99</v>
      </c>
      <c r="F6">
        <v>4</v>
      </c>
      <c r="G6" t="s">
        <v>159</v>
      </c>
      <c r="N6">
        <v>0</v>
      </c>
      <c r="O6" t="s">
        <v>3</v>
      </c>
      <c r="P6" s="2">
        <v>15.440303660584201</v>
      </c>
    </row>
    <row r="7" spans="3:16" x14ac:dyDescent="0.35">
      <c r="C7">
        <v>5</v>
      </c>
      <c r="D7" t="s">
        <v>115</v>
      </c>
      <c r="E7" t="s">
        <v>100</v>
      </c>
      <c r="F7">
        <v>5</v>
      </c>
      <c r="G7" t="s">
        <v>160</v>
      </c>
      <c r="N7">
        <v>0</v>
      </c>
      <c r="O7" t="s">
        <v>4</v>
      </c>
      <c r="P7" s="2">
        <v>20.579939034457102</v>
      </c>
    </row>
    <row r="8" spans="3:16" x14ac:dyDescent="0.35">
      <c r="C8">
        <v>6</v>
      </c>
      <c r="D8" t="s">
        <v>116</v>
      </c>
      <c r="E8" t="s">
        <v>101</v>
      </c>
      <c r="F8">
        <v>6</v>
      </c>
      <c r="G8" t="s">
        <v>161</v>
      </c>
      <c r="N8">
        <v>0</v>
      </c>
      <c r="O8" t="s">
        <v>5</v>
      </c>
      <c r="P8" s="2">
        <v>13.520184794980899</v>
      </c>
    </row>
    <row r="9" spans="3:16" x14ac:dyDescent="0.35">
      <c r="C9">
        <v>7</v>
      </c>
      <c r="D9" t="s">
        <v>117</v>
      </c>
      <c r="E9" t="s">
        <v>102</v>
      </c>
      <c r="N9">
        <v>0</v>
      </c>
      <c r="O9" t="s">
        <v>6</v>
      </c>
      <c r="P9" s="2">
        <v>9.3999873610247295</v>
      </c>
    </row>
    <row r="10" spans="3:16" x14ac:dyDescent="0.35">
      <c r="C10">
        <v>8</v>
      </c>
      <c r="D10" t="s">
        <v>118</v>
      </c>
      <c r="E10" t="s">
        <v>167</v>
      </c>
      <c r="N10">
        <v>0</v>
      </c>
      <c r="O10" t="s">
        <v>7</v>
      </c>
      <c r="P10" s="2">
        <v>9.4199921462616505</v>
      </c>
    </row>
    <row r="11" spans="3:16" x14ac:dyDescent="0.35">
      <c r="C11">
        <v>9</v>
      </c>
      <c r="D11" t="s">
        <v>119</v>
      </c>
      <c r="E11" t="s">
        <v>103</v>
      </c>
      <c r="N11">
        <v>0</v>
      </c>
      <c r="O11" t="s">
        <v>8</v>
      </c>
      <c r="P11" s="2">
        <v>9.2998477439605001</v>
      </c>
    </row>
    <row r="12" spans="3:16" x14ac:dyDescent="0.35">
      <c r="C12">
        <v>10</v>
      </c>
      <c r="D12" t="s">
        <v>120</v>
      </c>
      <c r="E12" t="s">
        <v>104</v>
      </c>
      <c r="N12">
        <v>0</v>
      </c>
      <c r="O12" t="s">
        <v>9</v>
      </c>
      <c r="P12" s="2">
        <v>5.9999343137329904</v>
      </c>
    </row>
    <row r="13" spans="3:16" x14ac:dyDescent="0.35">
      <c r="C13">
        <v>11</v>
      </c>
      <c r="D13" t="s">
        <v>121</v>
      </c>
      <c r="E13" t="s">
        <v>105</v>
      </c>
      <c r="N13">
        <v>0</v>
      </c>
      <c r="O13" t="s">
        <v>10</v>
      </c>
      <c r="P13" s="2">
        <v>6.7585591632878401</v>
      </c>
    </row>
    <row r="14" spans="3:16" x14ac:dyDescent="0.35">
      <c r="N14">
        <v>0</v>
      </c>
      <c r="O14" t="s">
        <v>11</v>
      </c>
      <c r="P14" s="2">
        <v>8.0217165679374993</v>
      </c>
    </row>
    <row r="15" spans="3:16" x14ac:dyDescent="0.35">
      <c r="N15">
        <v>0</v>
      </c>
      <c r="O15" t="s">
        <v>12</v>
      </c>
      <c r="P15" s="2">
        <v>18.664717875107002</v>
      </c>
    </row>
    <row r="16" spans="3:16" x14ac:dyDescent="0.35">
      <c r="N16">
        <v>0</v>
      </c>
      <c r="O16" t="s">
        <v>13</v>
      </c>
      <c r="P16" s="2">
        <v>20.255506602607699</v>
      </c>
    </row>
    <row r="17" spans="14:16" x14ac:dyDescent="0.35">
      <c r="N17">
        <v>0</v>
      </c>
      <c r="O17" t="s">
        <v>14</v>
      </c>
      <c r="P17" s="2">
        <v>10.339859902904401</v>
      </c>
    </row>
    <row r="18" spans="14:16" x14ac:dyDescent="0.35">
      <c r="N18">
        <v>0</v>
      </c>
      <c r="O18" t="s">
        <v>15</v>
      </c>
      <c r="P18" s="2">
        <v>12.699587568584199</v>
      </c>
    </row>
    <row r="19" spans="14:16" x14ac:dyDescent="0.35">
      <c r="N19">
        <v>0</v>
      </c>
      <c r="O19" t="s">
        <v>16</v>
      </c>
      <c r="P19" s="2">
        <v>17.2601349324297</v>
      </c>
    </row>
    <row r="20" spans="14:16" x14ac:dyDescent="0.35">
      <c r="N20">
        <v>0</v>
      </c>
      <c r="O20" t="s">
        <v>39</v>
      </c>
      <c r="P20" s="2">
        <v>6.6580420539738903</v>
      </c>
    </row>
    <row r="21" spans="14:16" x14ac:dyDescent="0.35">
      <c r="N21">
        <v>0</v>
      </c>
      <c r="O21" t="s">
        <v>40</v>
      </c>
      <c r="P21" s="2">
        <v>6.41886975422526</v>
      </c>
    </row>
    <row r="22" spans="14:16" x14ac:dyDescent="0.35">
      <c r="N22">
        <v>0</v>
      </c>
      <c r="O22" t="s">
        <v>41</v>
      </c>
      <c r="P22" s="2">
        <v>14.439276629965599</v>
      </c>
    </row>
    <row r="23" spans="14:16" x14ac:dyDescent="0.35">
      <c r="N23">
        <v>0</v>
      </c>
      <c r="O23" t="s">
        <v>42</v>
      </c>
      <c r="P23" s="2">
        <v>30.7214670501778</v>
      </c>
    </row>
    <row r="24" spans="14:16" x14ac:dyDescent="0.35">
      <c r="N24">
        <v>0</v>
      </c>
      <c r="O24" t="s">
        <v>43</v>
      </c>
      <c r="P24" s="2">
        <v>19.461118777951601</v>
      </c>
    </row>
    <row r="25" spans="14:16" x14ac:dyDescent="0.35">
      <c r="N25">
        <v>0</v>
      </c>
      <c r="O25" t="s">
        <v>44</v>
      </c>
      <c r="P25" s="2">
        <v>22.3012479205135</v>
      </c>
    </row>
    <row r="26" spans="14:16" x14ac:dyDescent="0.35">
      <c r="N26">
        <v>0</v>
      </c>
      <c r="O26" t="s">
        <v>17</v>
      </c>
      <c r="P26" s="2">
        <v>21.460032305383798</v>
      </c>
    </row>
    <row r="27" spans="14:16" x14ac:dyDescent="0.35">
      <c r="N27">
        <v>0</v>
      </c>
      <c r="O27" t="s">
        <v>18</v>
      </c>
      <c r="P27" s="2">
        <v>32.930188565004201</v>
      </c>
    </row>
    <row r="28" spans="14:16" x14ac:dyDescent="0.35">
      <c r="N28">
        <v>0</v>
      </c>
      <c r="O28" t="s">
        <v>19</v>
      </c>
      <c r="P28" s="2">
        <v>26.296207420664899</v>
      </c>
    </row>
    <row r="29" spans="14:16" x14ac:dyDescent="0.35">
      <c r="N29">
        <v>0</v>
      </c>
      <c r="O29" t="s">
        <v>20</v>
      </c>
      <c r="P29" s="2">
        <v>19.313591157758999</v>
      </c>
    </row>
    <row r="30" spans="14:16" x14ac:dyDescent="0.35">
      <c r="N30">
        <v>0</v>
      </c>
      <c r="O30" t="s">
        <v>21</v>
      </c>
      <c r="P30" s="2">
        <v>49.5797977491696</v>
      </c>
    </row>
    <row r="31" spans="14:16" x14ac:dyDescent="0.35">
      <c r="N31">
        <v>0</v>
      </c>
      <c r="O31" t="s">
        <v>22</v>
      </c>
      <c r="P31" s="2">
        <v>50.420230278229702</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Normal="100" workbookViewId="0">
      <selection sqref="A1:I1"/>
    </sheetView>
  </sheetViews>
  <sheetFormatPr baseColWidth="10" defaultRowHeight="14.5" x14ac:dyDescent="0.35"/>
  <cols>
    <col min="1" max="1" width="54.81640625" style="25" customWidth="1"/>
    <col min="2" max="2" width="8.453125" style="25" customWidth="1"/>
    <col min="3" max="6" width="18.54296875" style="25" customWidth="1"/>
    <col min="7" max="7" width="3" style="25" customWidth="1"/>
    <col min="8" max="8" width="18.54296875" style="25" customWidth="1"/>
    <col min="9" max="9" width="1.26953125" style="25" customWidth="1"/>
    <col min="10" max="10" width="53.81640625" style="4" customWidth="1"/>
    <col min="11" max="11" width="21.7265625" style="4" bestFit="1" customWidth="1"/>
    <col min="12" max="12" width="25.7265625" style="4" customWidth="1"/>
    <col min="13" max="13" width="19.54296875" style="4" customWidth="1"/>
    <col min="14" max="16384" width="10.90625" style="4"/>
  </cols>
  <sheetData>
    <row r="1" spans="1:10" ht="48.75" customHeight="1" x14ac:dyDescent="0.35">
      <c r="A1" s="118" t="s">
        <v>189</v>
      </c>
      <c r="B1" s="118"/>
      <c r="C1" s="119"/>
      <c r="D1" s="119"/>
      <c r="E1" s="119"/>
      <c r="F1" s="119"/>
      <c r="G1" s="119"/>
      <c r="H1" s="119"/>
      <c r="I1" s="119"/>
      <c r="J1" s="6"/>
    </row>
    <row r="2" spans="1:10" x14ac:dyDescent="0.35">
      <c r="A2" s="56">
        <v>2</v>
      </c>
      <c r="B2" s="93"/>
      <c r="C2" s="6"/>
      <c r="D2" s="6"/>
      <c r="E2" s="6"/>
      <c r="F2" s="6"/>
      <c r="G2" s="6"/>
      <c r="H2" s="6"/>
      <c r="I2" s="6"/>
      <c r="J2" s="6"/>
    </row>
    <row r="3" spans="1:10" ht="21" customHeight="1" x14ac:dyDescent="0.35">
      <c r="A3" s="6"/>
      <c r="B3" s="6"/>
      <c r="C3" s="6"/>
      <c r="D3" s="6"/>
      <c r="E3" s="6"/>
      <c r="F3" s="6"/>
      <c r="G3" s="6"/>
      <c r="H3" s="6"/>
      <c r="I3" s="6"/>
      <c r="J3" s="6"/>
    </row>
    <row r="4" spans="1:10" ht="19" thickBot="1" x14ac:dyDescent="0.4">
      <c r="A4" s="91" t="s">
        <v>35</v>
      </c>
      <c r="B4" s="73"/>
      <c r="C4" s="6"/>
      <c r="D4" s="6"/>
      <c r="E4" s="6"/>
      <c r="F4" s="6"/>
      <c r="G4" s="6"/>
      <c r="H4" s="6"/>
      <c r="I4" s="6"/>
      <c r="J4" s="6"/>
    </row>
    <row r="5" spans="1:10" ht="15" thickTop="1" x14ac:dyDescent="0.35">
      <c r="A5" s="74"/>
      <c r="B5" s="74"/>
      <c r="C5" s="6"/>
      <c r="D5" s="6"/>
      <c r="E5" s="6"/>
      <c r="F5" s="6"/>
      <c r="G5" s="6"/>
      <c r="H5" s="6"/>
      <c r="I5" s="6"/>
      <c r="J5" s="6"/>
    </row>
    <row r="6" spans="1:10" ht="32.25" customHeight="1" x14ac:dyDescent="0.35">
      <c r="A6" s="73">
        <v>2</v>
      </c>
      <c r="B6" s="73"/>
      <c r="C6" s="41">
        <v>4</v>
      </c>
      <c r="D6" s="41">
        <v>5</v>
      </c>
      <c r="E6" s="41">
        <v>6</v>
      </c>
      <c r="F6" s="41">
        <v>7</v>
      </c>
      <c r="G6" s="6"/>
      <c r="H6" s="6"/>
      <c r="I6" s="6"/>
      <c r="J6" s="6"/>
    </row>
    <row r="7" spans="1:10" ht="25" customHeight="1" x14ac:dyDescent="0.35">
      <c r="A7" s="43" t="str">
        <f>VLOOKUP(A6,DESPLEGABLES!C3:E13,3,0)</f>
        <v>VOLUMEN (Miles kg ó litros)</v>
      </c>
      <c r="B7" s="43"/>
      <c r="C7" s="94" t="str">
        <f>KPI_DATOS!D2</f>
        <v>AÑO 2019</v>
      </c>
      <c r="D7" s="94" t="str">
        <f>KPI_DATOS!E2</f>
        <v>AÑO 2020</v>
      </c>
      <c r="E7" s="94" t="str">
        <f>KPI_DATOS!F2</f>
        <v>AÑO 2021</v>
      </c>
      <c r="F7" s="94" t="str">
        <f>KPI_DATOS!G2</f>
        <v>AÑO 2022</v>
      </c>
      <c r="G7" s="72"/>
      <c r="H7" s="95" t="str">
        <f>"Evolucion "&amp;F7&amp;" vs "&amp;E7</f>
        <v>Evolucion AÑO 2022 vs AÑO 2021</v>
      </c>
      <c r="I7" s="72"/>
      <c r="J7" s="72"/>
    </row>
    <row r="8" spans="1:10" ht="25" customHeight="1" x14ac:dyDescent="0.35">
      <c r="A8" s="44" t="s">
        <v>165</v>
      </c>
      <c r="B8" s="45" t="s">
        <v>157</v>
      </c>
      <c r="C8" s="40">
        <f>IF($A$6&lt;4,VLOOKUP($A$7&amp;$B8,KPI_DATOS!$A:$L,C$6,0)/1000,VLOOKUP($A$7&amp;$B8,KPI_DATOS!$A:$L,C$6,0))</f>
        <v>5019.7026151977598</v>
      </c>
      <c r="D8" s="40">
        <f>IF($A$6&lt;4,VLOOKUP($A$7&amp;$B8,KPI_DATOS!$A:$L,D$6,0)/1000,VLOOKUP($A$7&amp;$B8,KPI_DATOS!$A:$L,D$6,0))</f>
        <v>3302.1446705094108</v>
      </c>
      <c r="E8" s="40">
        <f>IF($A$6&lt;4,VLOOKUP($A$7&amp;$B8,KPI_DATOS!$A:$L,E$6,0)/1000,VLOOKUP($A$7&amp;$B8,KPI_DATOS!$A:$L,E$6,0))</f>
        <v>3733.01289520212</v>
      </c>
      <c r="F8" s="40">
        <f>IF($A$6&lt;4,VLOOKUP($A$7&amp;$B8,KPI_DATOS!$A:$L,F$6,0)/1000,VLOOKUP($A$7&amp;$B8,KPI_DATOS!$A:$L,F$6,0))</f>
        <v>3959.2099323961302</v>
      </c>
      <c r="G8" s="75"/>
      <c r="H8" s="51">
        <f>IFERROR(IF($A$6=4,(F8-E8),((F8/E8-1)*100)),"-")</f>
        <v>6.0593692961717682</v>
      </c>
      <c r="I8" s="72"/>
      <c r="J8" s="92"/>
    </row>
    <row r="9" spans="1:10" ht="25" customHeight="1" x14ac:dyDescent="0.35">
      <c r="A9" s="78" t="s">
        <v>107</v>
      </c>
      <c r="B9" s="76"/>
      <c r="C9" s="40">
        <f>IF($A$6&lt;4,VLOOKUP($A$7&amp;$A9,KPI_DATOS!$A:$L,C$6,0)/1000,VLOOKUP($A$7&amp;$A9,KPI_DATOS!$A:$L,C$6,0))</f>
        <v>1738.61994126275</v>
      </c>
      <c r="D9" s="40">
        <f>IF($A$6&lt;4,VLOOKUP($A$7&amp;$A9,KPI_DATOS!$A:$L,D$6,0)/1000,VLOOKUP($A$7&amp;$A9,KPI_DATOS!$A:$L,D$6,0))</f>
        <v>1253.3789602577901</v>
      </c>
      <c r="E9" s="40">
        <f>IF($A$6&lt;4,VLOOKUP($A$7&amp;$A9,KPI_DATOS!$A:$L,E$6,0)/1000,VLOOKUP($A$7&amp;$A9,KPI_DATOS!$A:$L,E$6,0))</f>
        <v>1528.6767950527101</v>
      </c>
      <c r="F9" s="40">
        <f>IF($A$6&lt;4,VLOOKUP($A$7&amp;$A9,KPI_DATOS!$A:$L,F$6,0)/1000,VLOOKUP($A$7&amp;$A9,KPI_DATOS!$A:$L,F$6,0))</f>
        <v>1589.0834372427498</v>
      </c>
      <c r="G9" s="75"/>
      <c r="H9" s="51">
        <f>IFERROR(IF($A$6=4,(F9-E9),((F9/E9-1)*100)),"-")</f>
        <v>3.9515640183415579</v>
      </c>
      <c r="I9" s="72"/>
      <c r="J9" s="77"/>
    </row>
    <row r="10" spans="1:10" ht="25" customHeight="1" x14ac:dyDescent="0.35">
      <c r="A10" s="78" t="s">
        <v>158</v>
      </c>
      <c r="B10" s="76"/>
      <c r="C10" s="40">
        <f>IF($A$6&lt;4,VLOOKUP($A$7&amp;$A10,KPI_DATOS!$A:$L,C$6,0)/1000,VLOOKUP($A$7&amp;$A10,KPI_DATOS!$A:$L,C$6,0))</f>
        <v>3196.73777051245</v>
      </c>
      <c r="D10" s="40">
        <f>IF($A$6&lt;4,VLOOKUP($A$7&amp;$A10,KPI_DATOS!$A:$L,D$6,0)/1000,VLOOKUP($A$7&amp;$A10,KPI_DATOS!$A:$L,D$6,0))</f>
        <v>1980.0214730612502</v>
      </c>
      <c r="E10" s="40">
        <f>IF($A$6&lt;4,VLOOKUP($A$7&amp;$A10,KPI_DATOS!$A:$L,E$6,0)/1000,VLOOKUP($A$7&amp;$A10,KPI_DATOS!$A:$L,E$6,0))</f>
        <v>2145.23592756471</v>
      </c>
      <c r="F10" s="40">
        <f>IF($A$6&lt;4,VLOOKUP($A$7&amp;$A10,KPI_DATOS!$A:$L,F$6,0)/1000,VLOOKUP($A$7&amp;$A10,KPI_DATOS!$A:$L,F$6,0))</f>
        <v>2312.14027405966</v>
      </c>
      <c r="G10" s="75"/>
      <c r="H10" s="51">
        <f t="shared" ref="H10:H13" si="0">IFERROR(IF($A$6=4,(F10-E10),((F10/E10-1)*100)),"-")</f>
        <v>7.7802326704653479</v>
      </c>
      <c r="I10" s="72"/>
      <c r="J10" s="77"/>
    </row>
    <row r="11" spans="1:10" ht="25" customHeight="1" x14ac:dyDescent="0.35">
      <c r="A11" s="79" t="s">
        <v>159</v>
      </c>
      <c r="B11" s="76"/>
      <c r="C11" s="40">
        <f>IF($A$6&lt;4,VLOOKUP($A$7&amp;$A11,KPI_DATOS!$A:$L,C$6,0)/1000,VLOOKUP($A$7&amp;$A11,KPI_DATOS!$A:$L,C$6,0))</f>
        <v>2824.8356888374501</v>
      </c>
      <c r="D11" s="40">
        <f>IF($A$6&lt;4,VLOOKUP($A$7&amp;$A11,KPI_DATOS!$A:$L,D$6,0)/1000,VLOOKUP($A$7&amp;$A11,KPI_DATOS!$A:$L,D$6,0))</f>
        <v>1750.03177681125</v>
      </c>
      <c r="E11" s="40">
        <f>IF($A$6&lt;4,VLOOKUP($A$7&amp;$A11,KPI_DATOS!$A:$L,E$6,0)/1000,VLOOKUP($A$7&amp;$A11,KPI_DATOS!$A:$L,E$6,0))</f>
        <v>1876.3276574047102</v>
      </c>
      <c r="F11" s="40">
        <f>IF($A$6&lt;4,VLOOKUP($A$7&amp;$A11,KPI_DATOS!$A:$L,F$6,0)/1000,VLOOKUP($A$7&amp;$A11,KPI_DATOS!$A:$L,F$6,0))</f>
        <v>2028.7800012596601</v>
      </c>
      <c r="G11" s="75"/>
      <c r="H11" s="51">
        <f t="shared" si="0"/>
        <v>8.1250384629419248</v>
      </c>
      <c r="I11" s="72"/>
      <c r="J11" s="77"/>
    </row>
    <row r="12" spans="1:10" ht="25" customHeight="1" x14ac:dyDescent="0.35">
      <c r="A12" s="79" t="s">
        <v>160</v>
      </c>
      <c r="B12" s="76"/>
      <c r="C12" s="40">
        <f>IF($A$6&lt;4,VLOOKUP($A$7&amp;$A12,KPI_DATOS!$A:$L,C$6,0)/1000,VLOOKUP($A$7&amp;$A12,KPI_DATOS!$A:$L,C$6,0))</f>
        <v>371.90208167500003</v>
      </c>
      <c r="D12" s="40">
        <f>IF($A$6&lt;4,VLOOKUP($A$7&amp;$A12,KPI_DATOS!$A:$L,D$6,0)/1000,VLOOKUP($A$7&amp;$A12,KPI_DATOS!$A:$L,D$6,0))</f>
        <v>229.98969625000001</v>
      </c>
      <c r="E12" s="40">
        <f>IF($A$6&lt;4,VLOOKUP($A$7&amp;$A12,KPI_DATOS!$A:$L,E$6,0)/1000,VLOOKUP($A$7&amp;$A12,KPI_DATOS!$A:$L,E$6,0))</f>
        <v>268.90827016000003</v>
      </c>
      <c r="F12" s="40">
        <f>IF($A$6&lt;4,VLOOKUP($A$7&amp;$A12,KPI_DATOS!$A:$L,F$6,0)/1000,VLOOKUP($A$7&amp;$A12,KPI_DATOS!$A:$L,F$6,0))</f>
        <v>283.36027280000002</v>
      </c>
      <c r="G12" s="75"/>
      <c r="H12" s="51">
        <f>IFERROR(IF($A$6=4,(F12-E12),((F12/E12-1)*100)),"-")</f>
        <v>5.3743243491176651</v>
      </c>
      <c r="I12" s="72"/>
      <c r="J12" s="77"/>
    </row>
    <row r="13" spans="1:10" ht="25" customHeight="1" x14ac:dyDescent="0.35">
      <c r="A13" s="78" t="s">
        <v>161</v>
      </c>
      <c r="B13" s="76"/>
      <c r="C13" s="40">
        <f>IF($A$6&lt;4,VLOOKUP($A$7&amp;$A13,KPI_DATOS!$A:$L,C$6,0)/1000,VLOOKUP($A$7&amp;$A13,KPI_DATOS!$A:$L,C$6,0))</f>
        <v>84.344903422560009</v>
      </c>
      <c r="D13" s="40">
        <f>IF($A$6&lt;4,VLOOKUP($A$7&amp;$A13,KPI_DATOS!$A:$L,D$6,0)/1000,VLOOKUP($A$7&amp;$A13,KPI_DATOS!$A:$L,D$6,0))</f>
        <v>68.744237190370995</v>
      </c>
      <c r="E13" s="40">
        <f>IF($A$6&lt;4,VLOOKUP($A$7&amp;$A13,KPI_DATOS!$A:$L,E$6,0)/1000,VLOOKUP($A$7&amp;$A13,KPI_DATOS!$A:$L,E$6,0))</f>
        <v>59.100172584700005</v>
      </c>
      <c r="F13" s="40">
        <f>IF($A$6&lt;4,VLOOKUP($A$7&amp;$A13,KPI_DATOS!$A:$L,F$6,0)/1000,VLOOKUP($A$7&amp;$A13,KPI_DATOS!$A:$L,F$6,0))</f>
        <v>57.986221093719998</v>
      </c>
      <c r="G13" s="75"/>
      <c r="H13" s="51">
        <f t="shared" si="0"/>
        <v>-1.8848531946053737</v>
      </c>
      <c r="I13" s="72"/>
      <c r="J13" s="77"/>
    </row>
    <row r="14" spans="1:10" ht="25" customHeight="1" x14ac:dyDescent="0.35">
      <c r="A14" s="72"/>
      <c r="B14" s="72"/>
      <c r="C14" s="72"/>
      <c r="D14" s="72"/>
      <c r="E14" s="72"/>
      <c r="F14" s="72"/>
      <c r="G14" s="72"/>
      <c r="H14" s="72"/>
      <c r="I14" s="72"/>
      <c r="J14" s="77"/>
    </row>
    <row r="15" spans="1:10" ht="25" customHeight="1" x14ac:dyDescent="0.35">
      <c r="A15" s="72"/>
      <c r="B15" s="72"/>
      <c r="C15" s="72"/>
      <c r="D15" s="72"/>
      <c r="E15" s="72"/>
      <c r="F15" s="72"/>
      <c r="G15" s="72"/>
      <c r="H15" s="72"/>
      <c r="I15" s="72"/>
      <c r="J15" s="77"/>
    </row>
    <row r="16" spans="1:10" ht="25" customHeight="1" x14ac:dyDescent="0.35">
      <c r="A16" s="72"/>
      <c r="B16" s="72"/>
      <c r="C16" s="72"/>
      <c r="D16" s="72"/>
      <c r="E16" s="72"/>
      <c r="F16" s="72"/>
      <c r="G16" s="72"/>
      <c r="H16" s="72"/>
      <c r="I16" s="72"/>
      <c r="J16" s="77"/>
    </row>
    <row r="17" spans="1:10" ht="25" customHeight="1" x14ac:dyDescent="0.35">
      <c r="A17" s="72"/>
      <c r="B17" s="72"/>
      <c r="C17" s="72"/>
      <c r="D17" s="72"/>
      <c r="E17" s="72"/>
      <c r="F17" s="72"/>
      <c r="G17" s="72"/>
      <c r="H17" s="72"/>
      <c r="I17" s="72"/>
      <c r="J17" s="72"/>
    </row>
    <row r="18" spans="1:10" ht="25" customHeight="1" x14ac:dyDescent="0.35">
      <c r="A18" s="72"/>
      <c r="B18" s="72"/>
      <c r="C18" s="72"/>
      <c r="D18" s="72"/>
      <c r="E18" s="72"/>
      <c r="F18" s="72"/>
      <c r="G18" s="72"/>
      <c r="H18" s="72"/>
      <c r="I18" s="72"/>
      <c r="J18" s="72"/>
    </row>
    <row r="19" spans="1:10" ht="25" customHeight="1" x14ac:dyDescent="0.35">
      <c r="A19" s="4"/>
      <c r="B19" s="4"/>
      <c r="C19" s="4"/>
      <c r="D19" s="4"/>
      <c r="E19" s="4"/>
      <c r="F19" s="4"/>
      <c r="G19" s="4"/>
      <c r="H19" s="4"/>
      <c r="I19" s="72"/>
    </row>
    <row r="20" spans="1:10" ht="25" customHeight="1" x14ac:dyDescent="0.35">
      <c r="A20" s="4"/>
      <c r="B20" s="4"/>
      <c r="C20" s="4"/>
      <c r="D20" s="4"/>
      <c r="E20" s="4"/>
      <c r="F20" s="4"/>
      <c r="G20" s="4"/>
      <c r="H20" s="4"/>
      <c r="I20" s="72"/>
    </row>
    <row r="21" spans="1:10" ht="25" customHeight="1" x14ac:dyDescent="0.35">
      <c r="A21" s="4"/>
      <c r="B21" s="4"/>
      <c r="C21" s="4"/>
      <c r="D21" s="4"/>
      <c r="E21" s="4"/>
      <c r="F21" s="4"/>
      <c r="G21" s="4"/>
      <c r="H21" s="4"/>
      <c r="I21" s="72"/>
    </row>
    <row r="22" spans="1:10" ht="25" customHeight="1" x14ac:dyDescent="0.35">
      <c r="A22" s="4"/>
      <c r="B22" s="4"/>
      <c r="C22" s="4"/>
      <c r="D22" s="4"/>
      <c r="E22" s="4"/>
      <c r="F22" s="4"/>
      <c r="G22" s="4"/>
      <c r="H22" s="4"/>
      <c r="I22" s="72"/>
    </row>
    <row r="23" spans="1:10" ht="25" customHeight="1" x14ac:dyDescent="0.35">
      <c r="A23" s="4"/>
      <c r="B23" s="4"/>
      <c r="C23" s="4"/>
      <c r="D23" s="4"/>
      <c r="E23" s="4"/>
      <c r="F23" s="4"/>
      <c r="G23" s="4"/>
      <c r="H23" s="4"/>
      <c r="I23" s="72"/>
    </row>
    <row r="24" spans="1:10" ht="25" customHeight="1" x14ac:dyDescent="0.35">
      <c r="A24" s="4"/>
      <c r="B24" s="4"/>
      <c r="C24" s="4"/>
      <c r="D24" s="4"/>
      <c r="E24" s="4"/>
      <c r="F24" s="4"/>
      <c r="G24" s="4"/>
      <c r="H24" s="4"/>
      <c r="I24" s="72"/>
    </row>
    <row r="25" spans="1:10" ht="25" customHeight="1" x14ac:dyDescent="0.35">
      <c r="A25" s="4"/>
      <c r="B25" s="4"/>
      <c r="C25" s="4"/>
      <c r="D25" s="4"/>
      <c r="E25" s="4"/>
      <c r="F25" s="4"/>
      <c r="G25" s="4"/>
      <c r="H25" s="4"/>
      <c r="I25" s="72"/>
    </row>
    <row r="26" spans="1:10" ht="25" customHeight="1" x14ac:dyDescent="0.35">
      <c r="A26" s="4"/>
      <c r="B26" s="4"/>
      <c r="C26" s="4"/>
      <c r="D26" s="4"/>
      <c r="E26" s="4"/>
      <c r="F26" s="4"/>
      <c r="G26" s="4"/>
      <c r="H26" s="4"/>
      <c r="I26" s="72"/>
    </row>
    <row r="27" spans="1:10" ht="25" customHeight="1" x14ac:dyDescent="0.35">
      <c r="A27" s="4"/>
      <c r="B27" s="4"/>
      <c r="C27" s="4"/>
      <c r="D27" s="4"/>
      <c r="E27" s="4"/>
      <c r="F27" s="4"/>
      <c r="G27" s="4"/>
      <c r="H27" s="4"/>
      <c r="I27" s="72"/>
    </row>
    <row r="28" spans="1:10" ht="25" customHeight="1" x14ac:dyDescent="0.35">
      <c r="A28" s="4"/>
      <c r="B28" s="4"/>
      <c r="C28" s="4"/>
      <c r="D28" s="4"/>
      <c r="E28" s="4"/>
      <c r="F28" s="4"/>
      <c r="G28" s="4"/>
      <c r="H28" s="4"/>
      <c r="I28" s="72"/>
    </row>
    <row r="29" spans="1:10" ht="25" customHeight="1" x14ac:dyDescent="0.35">
      <c r="A29" s="4"/>
      <c r="B29" s="4"/>
      <c r="C29" s="4"/>
      <c r="D29" s="4"/>
      <c r="E29" s="4"/>
      <c r="F29" s="4"/>
      <c r="G29" s="4"/>
      <c r="H29" s="4"/>
      <c r="I29" s="72"/>
    </row>
    <row r="30" spans="1:10" ht="25" customHeight="1" x14ac:dyDescent="0.35">
      <c r="A30" s="4"/>
      <c r="B30" s="4"/>
      <c r="C30" s="4"/>
      <c r="D30" s="4"/>
      <c r="E30" s="4"/>
      <c r="F30" s="4"/>
      <c r="G30" s="4"/>
      <c r="H30" s="4"/>
      <c r="I30" s="72"/>
    </row>
    <row r="31" spans="1:10" ht="25" customHeight="1" x14ac:dyDescent="0.35">
      <c r="A31" s="4"/>
      <c r="B31" s="4"/>
      <c r="C31" s="4"/>
      <c r="D31" s="4"/>
      <c r="E31" s="4"/>
      <c r="F31" s="4"/>
      <c r="G31" s="4"/>
      <c r="H31" s="4"/>
      <c r="I31" s="72"/>
    </row>
    <row r="32" spans="1:10" ht="25" customHeight="1" x14ac:dyDescent="0.35">
      <c r="A32" s="4"/>
      <c r="B32" s="4"/>
      <c r="C32" s="4"/>
      <c r="D32" s="4"/>
      <c r="E32" s="4"/>
      <c r="F32" s="4"/>
      <c r="G32" s="4"/>
      <c r="H32" s="4"/>
      <c r="I32" s="72"/>
    </row>
    <row r="33" spans="1:9" ht="25" customHeight="1" x14ac:dyDescent="0.35">
      <c r="A33" s="4"/>
      <c r="B33" s="4"/>
      <c r="C33" s="4"/>
      <c r="D33" s="4"/>
      <c r="E33" s="4"/>
      <c r="F33" s="4"/>
      <c r="G33" s="4"/>
      <c r="H33" s="4"/>
      <c r="I33" s="72"/>
    </row>
    <row r="34" spans="1:9" ht="25" customHeight="1" x14ac:dyDescent="0.35">
      <c r="A34" s="4"/>
      <c r="B34" s="4"/>
      <c r="C34" s="4"/>
      <c r="D34" s="4"/>
      <c r="E34" s="4"/>
      <c r="F34" s="4"/>
      <c r="G34" s="4"/>
      <c r="H34" s="4"/>
      <c r="I34" s="72"/>
    </row>
    <row r="35" spans="1:9" ht="25" customHeight="1" x14ac:dyDescent="0.35">
      <c r="A35" s="4"/>
      <c r="B35" s="4"/>
      <c r="C35" s="4"/>
      <c r="D35" s="4"/>
      <c r="E35" s="4"/>
      <c r="F35" s="4"/>
      <c r="G35" s="4"/>
      <c r="H35" s="4"/>
      <c r="I35" s="72"/>
    </row>
    <row r="36" spans="1:9" ht="25" customHeight="1" x14ac:dyDescent="0.35">
      <c r="A36" s="4"/>
      <c r="B36" s="4"/>
      <c r="C36" s="4"/>
      <c r="D36" s="4"/>
      <c r="E36" s="4"/>
      <c r="F36" s="4"/>
      <c r="G36" s="4"/>
      <c r="H36" s="4"/>
      <c r="I36" s="72"/>
    </row>
    <row r="37" spans="1:9" ht="25" customHeight="1" x14ac:dyDescent="0.35">
      <c r="A37" s="4"/>
      <c r="B37" s="4"/>
      <c r="C37" s="4"/>
      <c r="D37" s="4"/>
      <c r="E37" s="4"/>
      <c r="F37" s="4"/>
      <c r="G37" s="4"/>
      <c r="H37" s="4"/>
      <c r="I37" s="72"/>
    </row>
    <row r="38" spans="1:9" ht="25" customHeight="1" x14ac:dyDescent="0.35">
      <c r="A38" s="4"/>
      <c r="B38" s="4"/>
      <c r="C38" s="4"/>
      <c r="D38" s="4"/>
      <c r="E38" s="4"/>
      <c r="F38" s="4"/>
      <c r="G38" s="4"/>
      <c r="H38" s="4"/>
      <c r="I38" s="72"/>
    </row>
    <row r="39" spans="1:9" ht="25" customHeight="1" x14ac:dyDescent="0.35">
      <c r="A39" s="4"/>
      <c r="B39" s="4"/>
      <c r="C39" s="4"/>
      <c r="D39" s="4"/>
      <c r="E39" s="4"/>
      <c r="F39" s="4"/>
      <c r="G39" s="4"/>
      <c r="H39" s="4"/>
      <c r="I39" s="72"/>
    </row>
    <row r="40" spans="1:9" ht="25" customHeight="1" x14ac:dyDescent="0.35">
      <c r="A40" s="4"/>
      <c r="B40" s="4"/>
      <c r="C40" s="4"/>
      <c r="D40" s="4"/>
      <c r="E40" s="4"/>
      <c r="F40" s="4"/>
      <c r="G40" s="4"/>
      <c r="H40" s="4"/>
      <c r="I40" s="72"/>
    </row>
    <row r="41" spans="1:9" ht="25" customHeight="1" x14ac:dyDescent="0.35">
      <c r="A41" s="4"/>
      <c r="B41" s="4"/>
      <c r="C41" s="4"/>
      <c r="D41" s="4"/>
      <c r="E41" s="4"/>
      <c r="F41" s="4"/>
      <c r="G41" s="4"/>
      <c r="H41" s="4"/>
      <c r="I41" s="72"/>
    </row>
    <row r="42" spans="1:9" ht="25" customHeight="1" x14ac:dyDescent="0.35">
      <c r="A42" s="4"/>
      <c r="B42" s="4"/>
      <c r="C42" s="4"/>
      <c r="D42" s="4"/>
      <c r="E42" s="4"/>
      <c r="F42" s="4"/>
      <c r="G42" s="4"/>
      <c r="H42" s="4"/>
      <c r="I42" s="72"/>
    </row>
    <row r="43" spans="1:9" ht="25" customHeight="1" x14ac:dyDescent="0.35">
      <c r="A43" s="4"/>
      <c r="B43" s="4"/>
      <c r="C43" s="4"/>
      <c r="D43" s="4"/>
      <c r="E43" s="4"/>
      <c r="F43" s="4"/>
      <c r="G43" s="4"/>
      <c r="H43" s="4"/>
      <c r="I43" s="72"/>
    </row>
    <row r="44" spans="1:9" ht="25" customHeight="1" x14ac:dyDescent="0.35">
      <c r="A44" s="4"/>
      <c r="B44" s="4"/>
      <c r="C44" s="4"/>
      <c r="D44" s="4"/>
      <c r="E44" s="4"/>
      <c r="F44" s="4"/>
      <c r="G44" s="4"/>
      <c r="H44" s="4"/>
      <c r="I44" s="72"/>
    </row>
    <row r="45" spans="1:9" ht="25" customHeight="1" x14ac:dyDescent="0.35">
      <c r="A45" s="4"/>
      <c r="B45" s="4"/>
      <c r="C45" s="4"/>
      <c r="D45" s="4"/>
      <c r="E45" s="4"/>
      <c r="F45" s="4"/>
      <c r="G45" s="72"/>
      <c r="H45" s="72"/>
      <c r="I45" s="72"/>
    </row>
    <row r="46" spans="1:9" ht="25" customHeight="1" x14ac:dyDescent="0.35">
      <c r="A46" s="4"/>
      <c r="B46" s="4"/>
      <c r="C46" s="4"/>
      <c r="D46" s="4"/>
      <c r="E46" s="4"/>
      <c r="F46" s="4"/>
      <c r="G46" s="72"/>
      <c r="H46" s="72"/>
      <c r="I46" s="72"/>
    </row>
    <row r="47" spans="1:9" ht="25" customHeight="1" x14ac:dyDescent="0.35">
      <c r="A47" s="4"/>
      <c r="B47" s="4"/>
      <c r="C47" s="4"/>
      <c r="D47" s="4"/>
      <c r="E47" s="4"/>
      <c r="F47" s="4"/>
      <c r="G47" s="72"/>
      <c r="H47" s="72"/>
      <c r="I47" s="72"/>
    </row>
    <row r="48" spans="1:9" ht="25" customHeight="1" x14ac:dyDescent="0.35">
      <c r="A48" s="4"/>
      <c r="B48" s="4"/>
      <c r="C48" s="4"/>
      <c r="D48" s="4"/>
      <c r="E48" s="4"/>
      <c r="F48" s="4"/>
      <c r="G48" s="72"/>
      <c r="H48" s="72"/>
      <c r="I48" s="72"/>
    </row>
    <row r="49" spans="1:9" ht="25" customHeight="1" x14ac:dyDescent="0.35">
      <c r="A49" s="4"/>
      <c r="B49" s="4"/>
      <c r="C49" s="4"/>
      <c r="D49" s="4"/>
      <c r="E49" s="4"/>
      <c r="F49" s="4"/>
      <c r="G49" s="72"/>
      <c r="H49" s="72"/>
      <c r="I49" s="72"/>
    </row>
    <row r="50" spans="1:9" ht="25" customHeight="1" x14ac:dyDescent="0.35">
      <c r="A50" s="4"/>
      <c r="B50" s="4"/>
      <c r="C50" s="4"/>
      <c r="D50" s="4"/>
      <c r="E50" s="4"/>
      <c r="F50" s="4"/>
      <c r="G50" s="72"/>
      <c r="H50" s="72"/>
      <c r="I50" s="72"/>
    </row>
    <row r="51" spans="1:9" ht="25" customHeight="1" x14ac:dyDescent="0.35">
      <c r="A51" s="4"/>
      <c r="B51" s="4"/>
      <c r="C51" s="4"/>
      <c r="D51" s="4"/>
      <c r="E51" s="4"/>
      <c r="F51" s="4"/>
      <c r="G51" s="72"/>
      <c r="H51" s="72"/>
      <c r="I51" s="72"/>
    </row>
    <row r="52" spans="1:9" ht="25" customHeight="1" x14ac:dyDescent="0.35">
      <c r="A52" s="4"/>
      <c r="B52" s="4"/>
      <c r="C52" s="4"/>
      <c r="D52" s="4"/>
      <c r="E52" s="4"/>
      <c r="F52" s="4"/>
      <c r="G52" s="72"/>
      <c r="H52" s="72"/>
      <c r="I52" s="72"/>
    </row>
    <row r="53" spans="1:9" ht="25" customHeight="1" x14ac:dyDescent="0.35">
      <c r="A53" s="4"/>
      <c r="B53" s="4"/>
      <c r="C53" s="4"/>
      <c r="D53" s="4"/>
      <c r="E53" s="4"/>
      <c r="F53" s="4"/>
      <c r="G53" s="6"/>
    </row>
    <row r="54" spans="1:9" ht="25" customHeight="1" x14ac:dyDescent="0.35">
      <c r="A54" s="4"/>
      <c r="B54" s="4"/>
      <c r="C54" s="4"/>
      <c r="D54" s="4"/>
      <c r="E54" s="4"/>
      <c r="F54" s="4"/>
    </row>
    <row r="55" spans="1:9" ht="25" customHeight="1" x14ac:dyDescent="0.35">
      <c r="A55" s="4"/>
      <c r="B55" s="4"/>
      <c r="C55" s="4"/>
      <c r="D55" s="4"/>
      <c r="E55" s="4"/>
      <c r="F55" s="4"/>
    </row>
    <row r="56" spans="1:9" ht="25" customHeight="1" x14ac:dyDescent="0.35">
      <c r="A56" s="4"/>
      <c r="B56" s="4"/>
      <c r="C56" s="4"/>
      <c r="D56" s="4"/>
      <c r="E56" s="4"/>
      <c r="F56" s="4"/>
    </row>
    <row r="57" spans="1:9" ht="25" customHeight="1" x14ac:dyDescent="0.35">
      <c r="A57" s="4"/>
      <c r="B57" s="4"/>
      <c r="C57" s="4"/>
      <c r="D57" s="4"/>
      <c r="E57" s="4"/>
      <c r="F57" s="4"/>
    </row>
    <row r="58" spans="1:9" ht="25" customHeight="1" x14ac:dyDescent="0.35">
      <c r="A58" s="4"/>
      <c r="B58" s="4"/>
      <c r="C58" s="4"/>
      <c r="D58" s="4"/>
      <c r="E58" s="4"/>
      <c r="F58" s="4"/>
    </row>
    <row r="59" spans="1:9" ht="25" customHeight="1" x14ac:dyDescent="0.35">
      <c r="A59" s="4"/>
      <c r="B59" s="4"/>
      <c r="C59" s="4"/>
      <c r="D59" s="4"/>
      <c r="E59" s="4"/>
      <c r="F59" s="4"/>
    </row>
    <row r="60" spans="1:9" ht="25" customHeight="1" x14ac:dyDescent="0.35">
      <c r="A60" s="4"/>
      <c r="B60" s="4"/>
      <c r="C60" s="4"/>
      <c r="D60" s="4"/>
      <c r="E60" s="4"/>
      <c r="F60" s="4"/>
    </row>
    <row r="61" spans="1:9" ht="25" customHeight="1" x14ac:dyDescent="0.35">
      <c r="A61" s="4"/>
      <c r="B61" s="4"/>
      <c r="C61" s="4"/>
      <c r="D61" s="4"/>
      <c r="E61" s="4"/>
      <c r="F61" s="4"/>
    </row>
    <row r="62" spans="1:9" ht="25" customHeight="1" x14ac:dyDescent="0.35">
      <c r="A62" s="4"/>
      <c r="B62" s="4"/>
      <c r="C62" s="4"/>
      <c r="D62" s="4"/>
      <c r="E62" s="4"/>
      <c r="F62" s="4"/>
    </row>
    <row r="63" spans="1:9" ht="25" customHeight="1" x14ac:dyDescent="0.35">
      <c r="A63" s="4"/>
      <c r="B63" s="4"/>
      <c r="C63" s="4"/>
      <c r="D63" s="4"/>
      <c r="E63" s="4"/>
      <c r="F63" s="4"/>
    </row>
    <row r="64" spans="1:9" ht="25" customHeight="1" x14ac:dyDescent="0.35">
      <c r="A64" s="4"/>
      <c r="B64" s="4"/>
      <c r="C64" s="4"/>
      <c r="D64" s="4"/>
      <c r="E64" s="4"/>
      <c r="F64" s="4"/>
    </row>
    <row r="65" spans="1:7" ht="25" customHeight="1" x14ac:dyDescent="0.35">
      <c r="A65" s="4"/>
      <c r="B65" s="4"/>
      <c r="C65" s="4"/>
      <c r="D65" s="4"/>
      <c r="E65" s="4"/>
      <c r="F65" s="4"/>
    </row>
    <row r="66" spans="1:7" ht="25" customHeight="1" x14ac:dyDescent="0.35">
      <c r="A66" s="4"/>
      <c r="B66" s="4"/>
      <c r="C66" s="4"/>
      <c r="D66" s="4"/>
      <c r="E66" s="4"/>
      <c r="F66" s="4"/>
    </row>
    <row r="67" spans="1:7" ht="25" customHeight="1" x14ac:dyDescent="0.35">
      <c r="A67" s="4"/>
      <c r="B67" s="4"/>
      <c r="C67" s="4"/>
      <c r="D67" s="4"/>
      <c r="E67" s="4"/>
      <c r="F67" s="4"/>
    </row>
    <row r="68" spans="1:7" ht="25" customHeight="1" x14ac:dyDescent="0.35">
      <c r="A68" s="4"/>
      <c r="B68" s="4"/>
      <c r="C68" s="4"/>
      <c r="D68" s="4"/>
      <c r="E68" s="4"/>
      <c r="F68" s="4"/>
    </row>
    <row r="69" spans="1:7" ht="25" customHeight="1" x14ac:dyDescent="0.35">
      <c r="A69" s="4"/>
      <c r="B69" s="4"/>
      <c r="C69" s="4"/>
      <c r="D69" s="4"/>
      <c r="E69" s="4"/>
      <c r="F69" s="4"/>
    </row>
    <row r="70" spans="1:7" ht="25" customHeight="1" x14ac:dyDescent="0.35">
      <c r="A70" s="4"/>
      <c r="B70" s="4"/>
      <c r="C70" s="4"/>
      <c r="D70" s="4"/>
      <c r="E70" s="4"/>
      <c r="F70" s="4"/>
    </row>
    <row r="71" spans="1:7" ht="25" customHeight="1" x14ac:dyDescent="0.35">
      <c r="A71" s="4"/>
      <c r="B71" s="4"/>
      <c r="C71" s="4"/>
      <c r="D71" s="4"/>
      <c r="E71" s="4"/>
      <c r="F71" s="4"/>
    </row>
    <row r="72" spans="1:7" ht="25" customHeight="1" x14ac:dyDescent="0.35">
      <c r="A72" s="4"/>
      <c r="B72" s="4"/>
      <c r="C72" s="4"/>
      <c r="D72" s="4"/>
      <c r="E72" s="4"/>
      <c r="F72" s="4"/>
    </row>
    <row r="73" spans="1:7" ht="25" customHeight="1" x14ac:dyDescent="0.35">
      <c r="A73" s="4"/>
      <c r="B73" s="4"/>
      <c r="C73" s="4"/>
      <c r="D73" s="4"/>
      <c r="E73" s="4"/>
      <c r="F73" s="4"/>
    </row>
    <row r="74" spans="1:7" ht="25" customHeight="1" x14ac:dyDescent="0.35">
      <c r="A74" s="4"/>
      <c r="B74" s="4"/>
      <c r="C74" s="4"/>
      <c r="D74" s="4"/>
      <c r="E74" s="4"/>
      <c r="F74" s="4"/>
    </row>
    <row r="75" spans="1:7" ht="25" customHeight="1" x14ac:dyDescent="0.35">
      <c r="A75" s="4"/>
      <c r="B75" s="4"/>
      <c r="C75" s="4"/>
      <c r="D75" s="4"/>
      <c r="E75" s="4"/>
      <c r="F75" s="4"/>
    </row>
    <row r="76" spans="1:7" ht="25" customHeight="1" x14ac:dyDescent="0.35">
      <c r="A76" s="4"/>
      <c r="B76" s="4"/>
      <c r="C76" s="4"/>
      <c r="D76" s="4"/>
      <c r="E76" s="4"/>
      <c r="F76" s="4"/>
    </row>
    <row r="77" spans="1:7" ht="25" customHeight="1" x14ac:dyDescent="0.35">
      <c r="A77" s="4"/>
      <c r="B77" s="4"/>
      <c r="C77" s="4"/>
      <c r="D77" s="4"/>
      <c r="E77" s="4"/>
      <c r="F77" s="4"/>
      <c r="G77" s="6"/>
    </row>
    <row r="78" spans="1:7" ht="25" customHeight="1" x14ac:dyDescent="0.35">
      <c r="A78" s="4"/>
      <c r="B78" s="4"/>
      <c r="C78" s="4"/>
      <c r="D78" s="4"/>
      <c r="E78" s="4"/>
      <c r="F78" s="4"/>
    </row>
    <row r="79" spans="1:7" ht="25" customHeight="1" x14ac:dyDescent="0.35">
      <c r="A79" s="4"/>
      <c r="B79" s="4"/>
      <c r="C79" s="4"/>
      <c r="D79" s="4"/>
      <c r="E79" s="4"/>
      <c r="F79" s="4"/>
    </row>
    <row r="80" spans="1:7" ht="25" customHeight="1" x14ac:dyDescent="0.35"/>
    <row r="81" ht="25" customHeight="1" x14ac:dyDescent="0.35"/>
  </sheetData>
  <sheetProtection sheet="1" objects="1" scenarios="1"/>
  <mergeCells count="1">
    <mergeCell ref="A1:I1"/>
  </mergeCells>
  <conditionalFormatting sqref="C9:F13">
    <cfRule type="containsErrors" dxfId="1" priority="3">
      <formula>ISERROR(C9)</formula>
    </cfRule>
  </conditionalFormatting>
  <conditionalFormatting sqref="H8:H13">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E1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393700</xdr:colOff>
                    <xdr:row>6</xdr:row>
                    <xdr:rowOff>247650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A856BB-A6B3-480D-AE33-9FE6BDB99022}">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DC07653A-ED90-45BB-9E30-30A8B89D03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168BEB-5747-49F5-A9F2-C8A03F1F3B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Tamara (KWMAT)</cp:lastModifiedBy>
  <dcterms:created xsi:type="dcterms:W3CDTF">2019-04-04T11:02:49Z</dcterms:created>
  <dcterms:modified xsi:type="dcterms:W3CDTF">2023-02-28T16:04:45Z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2023-02-16T12:04:25Z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00e5886e-6867-49dd-8ad0-70cbcf7fff3d</vt:lpwstr>
  </property>
  <property fmtid="{D5CDD505-2E9C-101B-9397-08002B2CF9AE}" pid="10" name="MSIP_Label_3741da7a-79c1-417c-b408-16c0bfe99fca_ContentBits">
    <vt:lpwstr>0</vt:lpwstr>
  </property>
</Properties>
</file>